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75DCE61A-DD33-4E3F-9AC7-361814A6A06B}" xr6:coauthVersionLast="36" xr6:coauthVersionMax="36" xr10:uidLastSave="{00000000-0000-0000-0000-000000000000}"/>
  <bookViews>
    <workbookView xWindow="0" yWindow="0" windowWidth="13125" windowHeight="9750" xr2:uid="{4B208442-B11B-4331-9804-A7671BC3B0A7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" l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<sst xmlns="http://schemas.openxmlformats.org/spreadsheetml/2006/main" count="522" uniqueCount="305">
  <si>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</si>
  <si>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</si>
  <si>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</si>
  <si>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</si>
  <si>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ΤΕ16 ΜΟΥΣΙΚΗΣ ΜΗ ΑΝΩΤΑΤΩΝ ΙΔΡΥΜΑΤΩΝ (ΘΕΣΗ 318)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</si>
  <si>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</si>
  <si>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</si>
  <si>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</si>
  <si>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</si>
  <si>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</si>
  <si>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</si>
  <si>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</si>
  <si>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</si>
  <si>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ΚΛΑΔΟΥ</t>
  </si>
  <si>
    <t>ΕΙΡΗΝΗ</t>
  </si>
  <si>
    <t>ΒΑΣΙΛΕΙΟΣ</t>
  </si>
  <si>
    <t>ΑΕ468063</t>
  </si>
  <si>
    <t>ΝΑΙ</t>
  </si>
  <si>
    <t>ΠΙΛΑΦΑ</t>
  </si>
  <si>
    <t>ΠΑΝΑΓΙΩΤΑ</t>
  </si>
  <si>
    <t>ΜΗΝΑΣ</t>
  </si>
  <si>
    <t>ΑΑ375171</t>
  </si>
  <si>
    <t>ΠΟΥΛΙΑΝΙΤΗΣ</t>
  </si>
  <si>
    <t>ΙΩΑΝΝΗΣ</t>
  </si>
  <si>
    <t>ΚΩΝΣΤΑΝΤΙΝΟΣ</t>
  </si>
  <si>
    <t>ΑΕ798919</t>
  </si>
  <si>
    <t>ΚΟΥΜΕΝΤΑΚΗΣ</t>
  </si>
  <si>
    <t>ΛΑΖΑΡΟΣ</t>
  </si>
  <si>
    <t>ΑΝ548818</t>
  </si>
  <si>
    <t>33-6</t>
  </si>
  <si>
    <t>207,6</t>
  </si>
  <si>
    <t>ΗΛΙΑΔΗΣ</t>
  </si>
  <si>
    <t>ΠΕΤΡΟΣ</t>
  </si>
  <si>
    <t>ΑΙ340435</t>
  </si>
  <si>
    <t>ΠΑΠΑΓΟΥΛΑΣ</t>
  </si>
  <si>
    <t>ΓΕΩΡΓΙΟΣ</t>
  </si>
  <si>
    <t>ΔΗΜΗΤΡΙΟΣ</t>
  </si>
  <si>
    <t>ΑΗ389404</t>
  </si>
  <si>
    <t>54,6</t>
  </si>
  <si>
    <t>104,6</t>
  </si>
  <si>
    <t>182,6</t>
  </si>
  <si>
    <t>ΑΣΛΑΝΟΓΛΟΥ</t>
  </si>
  <si>
    <t>ΜΑΡΙΑ</t>
  </si>
  <si>
    <t>ΜΙΧΑΗΛ</t>
  </si>
  <si>
    <t>ΑΕ910585</t>
  </si>
  <si>
    <t>ΖΑΧΟΥ</t>
  </si>
  <si>
    <t>ΓΕΩΡΓΙΑ</t>
  </si>
  <si>
    <t>ΣΕΡΑΦΕΙΜ</t>
  </si>
  <si>
    <t>ΑΚ975503</t>
  </si>
  <si>
    <t>56,94</t>
  </si>
  <si>
    <t>106,94</t>
  </si>
  <si>
    <t>179,94</t>
  </si>
  <si>
    <t>Κασαμάκη</t>
  </si>
  <si>
    <t>Ηλιάνα</t>
  </si>
  <si>
    <t>ΑΖ830925</t>
  </si>
  <si>
    <t>45,6</t>
  </si>
  <si>
    <t>95,6</t>
  </si>
  <si>
    <t>175,6</t>
  </si>
  <si>
    <t>ΚΟΥΚΟΥ</t>
  </si>
  <si>
    <t>ΑΜ234123</t>
  </si>
  <si>
    <t>56,16</t>
  </si>
  <si>
    <t>106,16</t>
  </si>
  <si>
    <t>173,16</t>
  </si>
  <si>
    <t>ΒΑΣΙΛΟΠΟΥΛΟΥ</t>
  </si>
  <si>
    <t>ΒΑΣΙΛΙΚΗ</t>
  </si>
  <si>
    <t>ΑΕ061789</t>
  </si>
  <si>
    <t>ΜΗΛΑΣ</t>
  </si>
  <si>
    <t>ΡΟΥΝΤΙΝ</t>
  </si>
  <si>
    <t>ΑΖ092948</t>
  </si>
  <si>
    <t>ΤΡΟΚΑΝΑ</t>
  </si>
  <si>
    <t>ΑΡΙΣΤΗ</t>
  </si>
  <si>
    <t>ΝΙΚΟΛΑΟΣ</t>
  </si>
  <si>
    <t>ΑΝ218114</t>
  </si>
  <si>
    <t>57,42</t>
  </si>
  <si>
    <t>102,42</t>
  </si>
  <si>
    <t>163,42</t>
  </si>
  <si>
    <t>ΟΡΦΑΝΙΔΟΥ</t>
  </si>
  <si>
    <t>ΦΑΝΗ</t>
  </si>
  <si>
    <t>Χ972943</t>
  </si>
  <si>
    <t>57,48</t>
  </si>
  <si>
    <t>117,48</t>
  </si>
  <si>
    <t>154,48</t>
  </si>
  <si>
    <t>ΣΚΟΤΕΙΝΙΩΤΗ</t>
  </si>
  <si>
    <t>ΑΝΑΣΤΑΣΙΑ</t>
  </si>
  <si>
    <t>ΑΖ463663</t>
  </si>
  <si>
    <t>ΚΥΡΙΑΚΙΔΟΥ</t>
  </si>
  <si>
    <t>ΔΙΟΝΥΣΙΟΣ</t>
  </si>
  <si>
    <t>ΑΖ553544</t>
  </si>
  <si>
    <t>ΜΠΙΤΑΔΟΥ</t>
  </si>
  <si>
    <t>ΙΩΑΝΝΑ</t>
  </si>
  <si>
    <t>ΑΝ152733</t>
  </si>
  <si>
    <t>58,8</t>
  </si>
  <si>
    <t>88,8</t>
  </si>
  <si>
    <t>147,8</t>
  </si>
  <si>
    <t>ΓΙΩΤΟΠΟΥΛΟΥ</t>
  </si>
  <si>
    <t>ΑΝΤΙΓΟΝΗ</t>
  </si>
  <si>
    <t>ΑΕ996164</t>
  </si>
  <si>
    <t>ΛΕΜΟΝΑΣ</t>
  </si>
  <si>
    <t>ΑΝ872576</t>
  </si>
  <si>
    <t>ΖΙΟΥΤΟΥ</t>
  </si>
  <si>
    <t>ΠΑΝΑΓΙΩΤΗΣ</t>
  </si>
  <si>
    <t>Χ206707</t>
  </si>
  <si>
    <t>59,58</t>
  </si>
  <si>
    <t>119,58</t>
  </si>
  <si>
    <t>141,58</t>
  </si>
  <si>
    <t>ΖΗΔΡΟΣ</t>
  </si>
  <si>
    <t>ΑΝΕΣΤΗΣ</t>
  </si>
  <si>
    <t>ΑΘΑΝΑΣΙΟΣ</t>
  </si>
  <si>
    <t>ΑΕ895789</t>
  </si>
  <si>
    <t>ΜΗΛΙΤΣΗ</t>
  </si>
  <si>
    <t>ΑΙ852597</t>
  </si>
  <si>
    <t>ΤΣΑΚΑΛΟΥ</t>
  </si>
  <si>
    <t>ΕΛΕΥΘΕΡΙΑ</t>
  </si>
  <si>
    <t>ΘΩΜΑΣ</t>
  </si>
  <si>
    <t>Φ080162</t>
  </si>
  <si>
    <t>ΜΑΡΑΜΗ</t>
  </si>
  <si>
    <t>ΑΙΚΑΤΕΡΙΝΗ</t>
  </si>
  <si>
    <t>ΑΝΤΩΝΙΟΣ</t>
  </si>
  <si>
    <t>Χ907731</t>
  </si>
  <si>
    <t>ΜΑΝΩΛΗ</t>
  </si>
  <si>
    <t>ΕΥΑΓΓΕΛΙΑ</t>
  </si>
  <si>
    <t>ΘΕΟΔΩΡΟΣ</t>
  </si>
  <si>
    <t>Τ425392</t>
  </si>
  <si>
    <t>58,26</t>
  </si>
  <si>
    <t>108,26</t>
  </si>
  <si>
    <t>128,26</t>
  </si>
  <si>
    <t>ΓΙΑΝΝΑΚΟΠΟΥΛΟΥ</t>
  </si>
  <si>
    <t>ΣΤΑΥΡΟΥΛΑ</t>
  </si>
  <si>
    <t>ΚΟΣΜΑΣ</t>
  </si>
  <si>
    <t>ΑΕ487738</t>
  </si>
  <si>
    <t>ΠΙΘΑΡΟΥΛΗ</t>
  </si>
  <si>
    <t>ΔΗΜΗΤΡΑ</t>
  </si>
  <si>
    <t>ΕΜΜΑΝΟΥΗΛ</t>
  </si>
  <si>
    <t>Π047376</t>
  </si>
  <si>
    <t>ΚΟΚΟΤΟΥ</t>
  </si>
  <si>
    <t>ΑΚ393187</t>
  </si>
  <si>
    <t>ΣΕΡΓΗ</t>
  </si>
  <si>
    <t>ΠΕΡΣΕΦΟΝΗ ΑΛΕΞΙΑ</t>
  </si>
  <si>
    <t>Χ635216</t>
  </si>
  <si>
    <t>ΖΙΑΖΙΑΡΗ</t>
  </si>
  <si>
    <t>ΕΛΕΝΗ</t>
  </si>
  <si>
    <t>ΑΑ977833</t>
  </si>
  <si>
    <t>ΚΡΕΒΕΤΖΑΚΗΣ</t>
  </si>
  <si>
    <t>ΣΤΑΥΡΟΣ</t>
  </si>
  <si>
    <t>ΦΡΑΓΚΙΣΚΟΣ</t>
  </si>
  <si>
    <t>ΑΚ562994</t>
  </si>
  <si>
    <t>ΒΑΡΔΑΚΑ</t>
  </si>
  <si>
    <t>ΧΡΗΣΤΟΣ</t>
  </si>
  <si>
    <t>ΑΜ854487</t>
  </si>
  <si>
    <t>ΚΙΟΥΛΟΓΛΟΥ</t>
  </si>
  <si>
    <t>Χ923143</t>
  </si>
  <si>
    <t>ΛΑΠΠΑ</t>
  </si>
  <si>
    <t>ΑΡΤΕΜΙΣ</t>
  </si>
  <si>
    <t>ΣΠΥΡΙΔΩΝ</t>
  </si>
  <si>
    <t>Χ374883</t>
  </si>
  <si>
    <t>ΖΑΦΕΙΡΟΠΟΥΛΟΥ</t>
  </si>
  <si>
    <t>ΑΙ833201</t>
  </si>
  <si>
    <t>ΤΣΟΓΓΑ</t>
  </si>
  <si>
    <t>ΑΓΓΕΛΙΚΗ</t>
  </si>
  <si>
    <t>ΙΠΠΟΚΡΑΤΗΣ</t>
  </si>
  <si>
    <t>ΑΟ408315</t>
  </si>
  <si>
    <t>ΛΙΒΙΤΣΑΝΟΥ</t>
  </si>
  <si>
    <t>ΕΠΑΜΕΙΝΩΝΔΑΣ</t>
  </si>
  <si>
    <t>ΑΒ828692</t>
  </si>
  <si>
    <t>58,5</t>
  </si>
  <si>
    <t>108,5</t>
  </si>
  <si>
    <t>ΟΙΚΟΝΟΜΟΥ</t>
  </si>
  <si>
    <t>ΑΑ342080</t>
  </si>
  <si>
    <t>49,5</t>
  </si>
  <si>
    <t>89,5</t>
  </si>
  <si>
    <t>ΔΟΒΑΣ</t>
  </si>
  <si>
    <t>ΑΚ901480</t>
  </si>
  <si>
    <t>ΜΑΡΚΟΥ</t>
  </si>
  <si>
    <t>ΜΑΡΙΝΑ</t>
  </si>
  <si>
    <t>ΑΗ459683</t>
  </si>
  <si>
    <t>98,26</t>
  </si>
  <si>
    <t>107,26</t>
  </si>
  <si>
    <t>ΡΕΛΚΑ</t>
  </si>
  <si>
    <t>ΑΜ850755</t>
  </si>
  <si>
    <t>ΓΚΑΤΖΙΟΥ</t>
  </si>
  <si>
    <t>ΓΛΥΚΕΡΙΑ</t>
  </si>
  <si>
    <t>ΑΛΕΞΙΟΣ</t>
  </si>
  <si>
    <t>ΑΒ881088</t>
  </si>
  <si>
    <t>55,02</t>
  </si>
  <si>
    <t>105,02</t>
  </si>
  <si>
    <t>ΛΙΝΟΥ</t>
  </si>
  <si>
    <t>ΒΙΡΓΙΝΙΑ</t>
  </si>
  <si>
    <t>ΑΠΟΣΤΟΛΟΣ</t>
  </si>
  <si>
    <t>ΑΙ862760</t>
  </si>
  <si>
    <t>50,22</t>
  </si>
  <si>
    <t>95,22</t>
  </si>
  <si>
    <t>104,22</t>
  </si>
  <si>
    <t>ΧΑΡΒΑΤΗΣ</t>
  </si>
  <si>
    <t>ΑΟ037662</t>
  </si>
  <si>
    <t>ΚΑΡΑΓΙΑΝΝΗΣ</t>
  </si>
  <si>
    <t>ΑΜ837066</t>
  </si>
  <si>
    <t>ΑΝΔΡΕΟΠΟΥΛΟΣ</t>
  </si>
  <si>
    <t>ΔΗΜΟΣΘΕΝΗΣ</t>
  </si>
  <si>
    <t>ΑΜ068936</t>
  </si>
  <si>
    <t>ΡΑΙΚΟΥ</t>
  </si>
  <si>
    <t>ΑΝ376457</t>
  </si>
  <si>
    <t>ΛΑΔΙΚΟΣ</t>
  </si>
  <si>
    <t>Φ819056</t>
  </si>
  <si>
    <t>ΜΑΓΚΑΦΟΥΡΑΚΗ</t>
  </si>
  <si>
    <t>ΑΒ480427</t>
  </si>
  <si>
    <t>ΛΑΤΑΝΙΩΤΗ</t>
  </si>
  <si>
    <t>ΣΤΥΛΙΑΝΟΣ</t>
  </si>
  <si>
    <t>Χ719055</t>
  </si>
  <si>
    <t>ΝΤΑΟΥΤΙΔΟΥ</t>
  </si>
  <si>
    <t>ΧΑΡΑΛΑΜΠΟΣ</t>
  </si>
  <si>
    <t>ΑΕ411637</t>
  </si>
  <si>
    <t>ΜΑΝΙΚΑ</t>
  </si>
  <si>
    <t>ΣΟΦΙΑ</t>
  </si>
  <si>
    <t>ΑΒ803326</t>
  </si>
  <si>
    <t>ΚΑΛΤΑΠΑΝΙΔΟΥ</t>
  </si>
  <si>
    <t>ΑΑ472682</t>
  </si>
  <si>
    <t>44,4</t>
  </si>
  <si>
    <t>94,4</t>
  </si>
  <si>
    <t>ΜΕΓΓΟΣ</t>
  </si>
  <si>
    <t>ΧΡΙΣΤΟΔΟΥΛΟΣ</t>
  </si>
  <si>
    <t>ΕΥΑΓΓΕΛΟΣ</t>
  </si>
  <si>
    <t>ΑΑ244762</t>
  </si>
  <si>
    <t>ΜΠΑΙΜΠΑ</t>
  </si>
  <si>
    <t>ΧΡΙΣΤΙΝΑ</t>
  </si>
  <si>
    <t>ΑΗ280474</t>
  </si>
  <si>
    <t>ΑΔΑΜΙΔΟΥ</t>
  </si>
  <si>
    <t>ΦΩΤΕΙΝΗ</t>
  </si>
  <si>
    <t>ΑΗ312796</t>
  </si>
  <si>
    <t>ΑΡΑΧΩΒΙΤΗ</t>
  </si>
  <si>
    <t>ΑΝ102679</t>
  </si>
  <si>
    <t>ΝΤΑΚΑΣ</t>
  </si>
  <si>
    <t>ΒΑΛΣΑΜΗΣ</t>
  </si>
  <si>
    <t>ΑΖ810320</t>
  </si>
  <si>
    <t>ΑΗ407004</t>
  </si>
  <si>
    <t>ΧΑΜΧΟΥΓΙΑ</t>
  </si>
  <si>
    <t>ΑΙ618072</t>
  </si>
  <si>
    <t>ΨΥΛΛΑΚΗΣ</t>
  </si>
  <si>
    <t>ΑΝΑΣΤΑΣΙΟΣ</t>
  </si>
  <si>
    <t>ΑΙ693464</t>
  </si>
  <si>
    <t>ΑΠΟΣΤΟΛΟΥ</t>
  </si>
  <si>
    <t>ΑΒ051397</t>
  </si>
  <si>
    <t>ΑΝΑΓΝΩΣΤΟΠΟΥΛΟΥ</t>
  </si>
  <si>
    <t>ΑΖ216767</t>
  </si>
  <si>
    <t>ΧΡΟΝΟΠΟΥΛΟΥ</t>
  </si>
  <si>
    <t>ΚΥΡΙΑΚΗ</t>
  </si>
  <si>
    <t>ΑΒ750990</t>
  </si>
  <si>
    <t>44,94</t>
  </si>
  <si>
    <t>89,94</t>
  </si>
  <si>
    <t>ΠΟΛΙΤΟΥ</t>
  </si>
  <si>
    <t>ΖΩΗ</t>
  </si>
  <si>
    <t>ΑΒ930212</t>
  </si>
  <si>
    <t>47,4</t>
  </si>
  <si>
    <t>87,4</t>
  </si>
  <si>
    <t>89,4</t>
  </si>
  <si>
    <t>ΠΛΩΜΑΡΙΤΗΣ</t>
  </si>
  <si>
    <t>ΑΚ982320</t>
  </si>
  <si>
    <t>ΛΑΖΑΡΙΔΟΥ</t>
  </si>
  <si>
    <t>ΑΖ504882</t>
  </si>
  <si>
    <t>54,96</t>
  </si>
  <si>
    <t>84,96</t>
  </si>
  <si>
    <t>87,96</t>
  </si>
  <si>
    <t>ΣΠΥΡΙΔΩΝΟΣ</t>
  </si>
  <si>
    <t>ΗΡΑ ΓΑΡΥΦΑΛΙΑ</t>
  </si>
  <si>
    <t>ΑΒ173448</t>
  </si>
  <si>
    <t>ΚΟΝΤΟΓΙΑΝΝΗ</t>
  </si>
  <si>
    <t>ΑΝΤΩΝΙΑ</t>
  </si>
  <si>
    <t>ΑΑ368498</t>
  </si>
  <si>
    <t>ΝΕΡΑΝΤΖΗ</t>
  </si>
  <si>
    <t>ΒΡΑΧΙΩΝΗΣ</t>
  </si>
  <si>
    <t>ΑΗ920085</t>
  </si>
  <si>
    <t>ΔΑΜΑΣΚΟΥ</t>
  </si>
  <si>
    <t>ΣΤΑΜΑΤΙΟΣ</t>
  </si>
  <si>
    <t>ΑΕ114097</t>
  </si>
  <si>
    <t>84,94</t>
  </si>
  <si>
    <t>ΜΠΡΙΑΣΟΥΛΗ</t>
  </si>
  <si>
    <t>ΧΑΡΙΚΛΕΙΑ</t>
  </si>
  <si>
    <t>ΑΕ771879</t>
  </si>
  <si>
    <t>ΜΑΡΙΑ ΕΛΕΝΗ</t>
  </si>
  <si>
    <t>ΑΖ705843</t>
  </si>
  <si>
    <t>ΜΗΛΙΑΔΟΥ</t>
  </si>
  <si>
    <t>ΑΝΘΗ</t>
  </si>
  <si>
    <t>ΑΑ385996</t>
  </si>
  <si>
    <t>ΚΑΡΑΜΠΕΛΙΔΟΥ</t>
  </si>
  <si>
    <t>ΑΕ397306</t>
  </si>
  <si>
    <t>ΣΤΕΡΓΙΟΥ</t>
  </si>
  <si>
    <t>ΑΛΕΞΙΑ</t>
  </si>
  <si>
    <t>ΑΚ918828</t>
  </si>
  <si>
    <t>ΚΑΡΑΔΗΜΟΥ</t>
  </si>
  <si>
    <t>ΘΑΛΕΙΑ</t>
  </si>
  <si>
    <t>ΑΟ404166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</si>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</sst>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17FB0-48BF-4BDF-A8AB-BB990F67DEB5}">
  <dimension ref="A1:W100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531</v>
      </c>
      <c r="C8" t="s">
        <v>13</v>
      </c>
      <c r="D8" t="s">
        <v>14</v>
      </c>
      <c r="E8" t="s">
        <v>15</v>
      </c>
      <c r="F8" t="s">
        <v>16</v>
      </c>
      <c r="G8" t="str">
        <f>"00513285"</f>
        <v>00513285</v>
      </c>
      <c r="H8">
        <v>60</v>
      </c>
      <c r="I8">
        <v>0</v>
      </c>
      <c r="J8">
        <v>20</v>
      </c>
      <c r="M8">
        <v>20</v>
      </c>
      <c r="N8">
        <v>20</v>
      </c>
      <c r="O8">
        <v>10</v>
      </c>
      <c r="P8">
        <v>110</v>
      </c>
      <c r="Q8">
        <v>71</v>
      </c>
      <c r="R8">
        <v>71</v>
      </c>
      <c r="S8">
        <v>6</v>
      </c>
      <c r="T8">
        <v>36</v>
      </c>
      <c r="V8" t="s">
        <v>17</v>
      </c>
      <c r="W8">
        <v>223</v>
      </c>
    </row>
    <row r="9" spans="1:23" x14ac:dyDescent="0.25">
      <c r="A9">
        <v>2</v>
      </c>
      <c r="B9">
        <v>376</v>
      </c>
      <c r="C9" t="s">
        <v>18</v>
      </c>
      <c r="D9" t="s">
        <v>19</v>
      </c>
      <c r="E9" t="s">
        <v>20</v>
      </c>
      <c r="F9" t="s">
        <v>21</v>
      </c>
      <c r="G9" t="str">
        <f>"201402007845"</f>
        <v>201402007845</v>
      </c>
      <c r="H9">
        <v>60</v>
      </c>
      <c r="I9">
        <v>0</v>
      </c>
      <c r="J9">
        <v>20</v>
      </c>
      <c r="M9">
        <v>20</v>
      </c>
      <c r="N9">
        <v>20</v>
      </c>
      <c r="O9">
        <v>0</v>
      </c>
      <c r="P9">
        <v>100</v>
      </c>
      <c r="Q9">
        <v>109</v>
      </c>
      <c r="R9">
        <v>109</v>
      </c>
      <c r="S9">
        <v>3</v>
      </c>
      <c r="T9">
        <v>0</v>
      </c>
      <c r="V9" t="s">
        <v>17</v>
      </c>
      <c r="W9">
        <v>212</v>
      </c>
    </row>
    <row r="10" spans="1:23" x14ac:dyDescent="0.25">
      <c r="A10">
        <v>3</v>
      </c>
      <c r="B10">
        <v>399</v>
      </c>
      <c r="C10" t="s">
        <v>22</v>
      </c>
      <c r="D10" t="s">
        <v>23</v>
      </c>
      <c r="E10" t="s">
        <v>24</v>
      </c>
      <c r="F10" t="s">
        <v>25</v>
      </c>
      <c r="G10" t="str">
        <f>"00509457"</f>
        <v>00509457</v>
      </c>
      <c r="H10">
        <v>57</v>
      </c>
      <c r="I10">
        <v>10</v>
      </c>
      <c r="M10">
        <v>20</v>
      </c>
      <c r="N10">
        <v>0</v>
      </c>
      <c r="O10">
        <v>10</v>
      </c>
      <c r="P10">
        <v>97</v>
      </c>
      <c r="Q10">
        <v>109</v>
      </c>
      <c r="R10">
        <v>109</v>
      </c>
      <c r="S10">
        <v>3</v>
      </c>
      <c r="T10">
        <v>0</v>
      </c>
      <c r="U10" t="s">
        <v>17</v>
      </c>
      <c r="V10" t="s">
        <v>17</v>
      </c>
      <c r="W10">
        <v>209</v>
      </c>
    </row>
    <row r="11" spans="1:23" x14ac:dyDescent="0.25">
      <c r="A11">
        <v>4</v>
      </c>
      <c r="B11">
        <v>178</v>
      </c>
      <c r="C11" t="s">
        <v>26</v>
      </c>
      <c r="D11" t="s">
        <v>27</v>
      </c>
      <c r="E11" t="s">
        <v>24</v>
      </c>
      <c r="F11" t="s">
        <v>28</v>
      </c>
      <c r="G11" t="str">
        <f>"201510002880"</f>
        <v>201510002880</v>
      </c>
      <c r="H11">
        <v>60</v>
      </c>
      <c r="I11">
        <v>0</v>
      </c>
      <c r="J11">
        <v>20</v>
      </c>
      <c r="L11">
        <v>10</v>
      </c>
      <c r="M11">
        <v>20</v>
      </c>
      <c r="N11">
        <v>20</v>
      </c>
      <c r="O11">
        <v>10</v>
      </c>
      <c r="P11">
        <v>110</v>
      </c>
      <c r="Q11">
        <v>61</v>
      </c>
      <c r="R11">
        <v>61</v>
      </c>
      <c r="S11">
        <v>3</v>
      </c>
      <c r="T11" t="s">
        <v>29</v>
      </c>
      <c r="U11" t="s">
        <v>17</v>
      </c>
      <c r="V11" t="s">
        <v>17</v>
      </c>
      <c r="W11" t="s">
        <v>30</v>
      </c>
    </row>
    <row r="12" spans="1:23" x14ac:dyDescent="0.25">
      <c r="A12">
        <v>5</v>
      </c>
      <c r="B12">
        <v>490</v>
      </c>
      <c r="C12" t="s">
        <v>31</v>
      </c>
      <c r="D12" t="s">
        <v>15</v>
      </c>
      <c r="E12" t="s">
        <v>32</v>
      </c>
      <c r="F12" t="s">
        <v>33</v>
      </c>
      <c r="G12" t="str">
        <f>"201406012724"</f>
        <v>201406012724</v>
      </c>
      <c r="H12">
        <v>57</v>
      </c>
      <c r="I12">
        <v>10</v>
      </c>
      <c r="L12">
        <v>10</v>
      </c>
      <c r="M12">
        <v>20</v>
      </c>
      <c r="N12">
        <v>10</v>
      </c>
      <c r="O12">
        <v>10</v>
      </c>
      <c r="P12">
        <v>107</v>
      </c>
      <c r="Q12">
        <v>76</v>
      </c>
      <c r="R12">
        <v>76</v>
      </c>
      <c r="S12">
        <v>0</v>
      </c>
      <c r="T12">
        <v>0</v>
      </c>
      <c r="U12" t="s">
        <v>17</v>
      </c>
      <c r="V12" t="s">
        <v>17</v>
      </c>
      <c r="W12">
        <v>183</v>
      </c>
    </row>
    <row r="13" spans="1:23" x14ac:dyDescent="0.25">
      <c r="A13">
        <v>6</v>
      </c>
      <c r="B13">
        <v>356</v>
      </c>
      <c r="C13" t="s">
        <v>34</v>
      </c>
      <c r="D13" t="s">
        <v>35</v>
      </c>
      <c r="E13" t="s">
        <v>36</v>
      </c>
      <c r="F13" t="s">
        <v>37</v>
      </c>
      <c r="G13" t="str">
        <f>"00132480"</f>
        <v>00132480</v>
      </c>
      <c r="H13" t="s">
        <v>38</v>
      </c>
      <c r="I13">
        <v>0</v>
      </c>
      <c r="J13">
        <v>20</v>
      </c>
      <c r="M13">
        <v>20</v>
      </c>
      <c r="N13">
        <v>20</v>
      </c>
      <c r="O13">
        <v>10</v>
      </c>
      <c r="P13" t="s">
        <v>39</v>
      </c>
      <c r="Q13">
        <v>72</v>
      </c>
      <c r="R13">
        <v>72</v>
      </c>
      <c r="S13">
        <v>6</v>
      </c>
      <c r="T13">
        <v>0</v>
      </c>
      <c r="U13" t="s">
        <v>17</v>
      </c>
      <c r="V13" t="s">
        <v>17</v>
      </c>
      <c r="W13" t="s">
        <v>40</v>
      </c>
    </row>
    <row r="14" spans="1:23" x14ac:dyDescent="0.25">
      <c r="A14">
        <v>7</v>
      </c>
      <c r="B14">
        <v>529</v>
      </c>
      <c r="C14" t="s">
        <v>41</v>
      </c>
      <c r="D14" t="s">
        <v>42</v>
      </c>
      <c r="E14" t="s">
        <v>43</v>
      </c>
      <c r="F14" t="s">
        <v>44</v>
      </c>
      <c r="G14" t="str">
        <f>"200801001148"</f>
        <v>200801001148</v>
      </c>
      <c r="H14">
        <v>57</v>
      </c>
      <c r="I14">
        <v>10</v>
      </c>
      <c r="L14">
        <v>10</v>
      </c>
      <c r="M14">
        <v>20</v>
      </c>
      <c r="N14">
        <v>10</v>
      </c>
      <c r="O14">
        <v>10</v>
      </c>
      <c r="P14">
        <v>107</v>
      </c>
      <c r="Q14">
        <v>67</v>
      </c>
      <c r="R14">
        <v>67</v>
      </c>
      <c r="S14">
        <v>6</v>
      </c>
      <c r="T14">
        <v>0</v>
      </c>
      <c r="U14" t="s">
        <v>17</v>
      </c>
      <c r="V14" t="s">
        <v>17</v>
      </c>
      <c r="W14">
        <v>180</v>
      </c>
    </row>
    <row r="15" spans="1:23" x14ac:dyDescent="0.25">
      <c r="A15">
        <v>8</v>
      </c>
      <c r="B15">
        <v>383</v>
      </c>
      <c r="C15" t="s">
        <v>45</v>
      </c>
      <c r="D15" t="s">
        <v>46</v>
      </c>
      <c r="E15" t="s">
        <v>47</v>
      </c>
      <c r="F15" t="s">
        <v>48</v>
      </c>
      <c r="G15" t="str">
        <f>"00512251"</f>
        <v>00512251</v>
      </c>
      <c r="H15" t="s">
        <v>49</v>
      </c>
      <c r="I15">
        <v>10</v>
      </c>
      <c r="L15">
        <v>10</v>
      </c>
      <c r="M15">
        <v>20</v>
      </c>
      <c r="N15">
        <v>10</v>
      </c>
      <c r="O15">
        <v>10</v>
      </c>
      <c r="P15" t="s">
        <v>50</v>
      </c>
      <c r="Q15">
        <v>73</v>
      </c>
      <c r="R15">
        <v>73</v>
      </c>
      <c r="S15">
        <v>0</v>
      </c>
      <c r="T15">
        <v>0</v>
      </c>
      <c r="U15" t="s">
        <v>17</v>
      </c>
      <c r="V15" t="s">
        <v>17</v>
      </c>
      <c r="W15" t="s">
        <v>51</v>
      </c>
    </row>
    <row r="16" spans="1:23" x14ac:dyDescent="0.25">
      <c r="A16">
        <v>9</v>
      </c>
      <c r="B16">
        <v>47</v>
      </c>
      <c r="C16" t="s">
        <v>52</v>
      </c>
      <c r="D16" t="s">
        <v>53</v>
      </c>
      <c r="E16" t="s">
        <v>24</v>
      </c>
      <c r="F16" t="s">
        <v>54</v>
      </c>
      <c r="G16" t="str">
        <f>"00155185"</f>
        <v>00155185</v>
      </c>
      <c r="H16" t="s">
        <v>55</v>
      </c>
      <c r="I16">
        <v>10</v>
      </c>
      <c r="J16">
        <v>20</v>
      </c>
      <c r="M16">
        <v>20</v>
      </c>
      <c r="N16">
        <v>20</v>
      </c>
      <c r="O16">
        <v>0</v>
      </c>
      <c r="P16" t="s">
        <v>56</v>
      </c>
      <c r="Q16">
        <v>80</v>
      </c>
      <c r="R16">
        <v>80</v>
      </c>
      <c r="S16">
        <v>0</v>
      </c>
      <c r="T16">
        <v>0</v>
      </c>
      <c r="U16" t="s">
        <v>17</v>
      </c>
      <c r="V16" t="s">
        <v>17</v>
      </c>
      <c r="W16" t="s">
        <v>57</v>
      </c>
    </row>
    <row r="17" spans="1:23" x14ac:dyDescent="0.25">
      <c r="A17">
        <v>10</v>
      </c>
      <c r="B17">
        <v>50</v>
      </c>
      <c r="C17" t="s">
        <v>58</v>
      </c>
      <c r="D17" t="s">
        <v>46</v>
      </c>
      <c r="E17" t="s">
        <v>24</v>
      </c>
      <c r="F17" t="s">
        <v>59</v>
      </c>
      <c r="G17" t="str">
        <f>"00477652"</f>
        <v>00477652</v>
      </c>
      <c r="H17" t="s">
        <v>60</v>
      </c>
      <c r="I17">
        <v>0</v>
      </c>
      <c r="J17">
        <v>40</v>
      </c>
      <c r="M17">
        <v>20</v>
      </c>
      <c r="N17">
        <v>20</v>
      </c>
      <c r="O17">
        <v>10</v>
      </c>
      <c r="P17" t="s">
        <v>61</v>
      </c>
      <c r="Q17">
        <v>64</v>
      </c>
      <c r="R17">
        <v>64</v>
      </c>
      <c r="S17">
        <v>3</v>
      </c>
      <c r="T17">
        <v>0</v>
      </c>
      <c r="U17" t="s">
        <v>17</v>
      </c>
      <c r="V17" t="s">
        <v>17</v>
      </c>
      <c r="W17" t="s">
        <v>62</v>
      </c>
    </row>
    <row r="18" spans="1:23" x14ac:dyDescent="0.25">
      <c r="A18">
        <v>11</v>
      </c>
      <c r="B18">
        <v>86</v>
      </c>
      <c r="C18" t="s">
        <v>63</v>
      </c>
      <c r="D18" t="s">
        <v>64</v>
      </c>
      <c r="E18" t="s">
        <v>24</v>
      </c>
      <c r="F18" t="s">
        <v>65</v>
      </c>
      <c r="G18" t="str">
        <f>"200807000130"</f>
        <v>200807000130</v>
      </c>
      <c r="H18">
        <v>60</v>
      </c>
      <c r="I18">
        <v>10</v>
      </c>
      <c r="J18">
        <v>20</v>
      </c>
      <c r="L18">
        <v>10</v>
      </c>
      <c r="M18">
        <v>20</v>
      </c>
      <c r="N18">
        <v>20</v>
      </c>
      <c r="O18">
        <v>10</v>
      </c>
      <c r="P18">
        <v>120</v>
      </c>
      <c r="Q18">
        <v>41</v>
      </c>
      <c r="R18">
        <v>41</v>
      </c>
      <c r="S18">
        <v>3</v>
      </c>
      <c r="T18">
        <v>0</v>
      </c>
      <c r="V18" t="s">
        <v>17</v>
      </c>
      <c r="W18">
        <v>164</v>
      </c>
    </row>
    <row r="19" spans="1:23" x14ac:dyDescent="0.25">
      <c r="A19">
        <v>12</v>
      </c>
      <c r="B19">
        <v>28</v>
      </c>
      <c r="C19" t="s">
        <v>66</v>
      </c>
      <c r="D19" t="s">
        <v>67</v>
      </c>
      <c r="E19" t="s">
        <v>32</v>
      </c>
      <c r="F19" t="s">
        <v>68</v>
      </c>
      <c r="G19" t="str">
        <f>"00514033"</f>
        <v>00514033</v>
      </c>
      <c r="H19">
        <v>60</v>
      </c>
      <c r="I19">
        <v>10</v>
      </c>
      <c r="J19">
        <v>40</v>
      </c>
      <c r="M19">
        <v>20</v>
      </c>
      <c r="N19">
        <v>20</v>
      </c>
      <c r="O19">
        <v>10</v>
      </c>
      <c r="P19">
        <v>120</v>
      </c>
      <c r="Q19">
        <v>41</v>
      </c>
      <c r="R19">
        <v>41</v>
      </c>
      <c r="S19">
        <v>3</v>
      </c>
      <c r="T19">
        <v>0</v>
      </c>
      <c r="U19" t="s">
        <v>17</v>
      </c>
      <c r="V19" t="s">
        <v>17</v>
      </c>
      <c r="W19">
        <v>164</v>
      </c>
    </row>
    <row r="20" spans="1:23" x14ac:dyDescent="0.25">
      <c r="A20">
        <v>13</v>
      </c>
      <c r="B20">
        <v>431</v>
      </c>
      <c r="C20" t="s">
        <v>69</v>
      </c>
      <c r="D20" t="s">
        <v>70</v>
      </c>
      <c r="E20" t="s">
        <v>71</v>
      </c>
      <c r="F20" t="s">
        <v>72</v>
      </c>
      <c r="G20" t="str">
        <f>"00517393"</f>
        <v>00517393</v>
      </c>
      <c r="H20" t="s">
        <v>73</v>
      </c>
      <c r="I20">
        <v>10</v>
      </c>
      <c r="K20">
        <v>15</v>
      </c>
      <c r="M20">
        <v>20</v>
      </c>
      <c r="N20">
        <v>15</v>
      </c>
      <c r="O20">
        <v>0</v>
      </c>
      <c r="P20" t="s">
        <v>74</v>
      </c>
      <c r="Q20">
        <v>52</v>
      </c>
      <c r="R20">
        <v>52</v>
      </c>
      <c r="S20">
        <v>9</v>
      </c>
      <c r="T20">
        <v>0</v>
      </c>
      <c r="U20" t="s">
        <v>17</v>
      </c>
      <c r="V20" t="s">
        <v>17</v>
      </c>
      <c r="W20" t="s">
        <v>75</v>
      </c>
    </row>
    <row r="21" spans="1:23" x14ac:dyDescent="0.25">
      <c r="A21">
        <v>14</v>
      </c>
      <c r="B21">
        <v>374</v>
      </c>
      <c r="C21" t="s">
        <v>76</v>
      </c>
      <c r="D21" t="s">
        <v>77</v>
      </c>
      <c r="E21" t="s">
        <v>36</v>
      </c>
      <c r="F21" t="s">
        <v>78</v>
      </c>
      <c r="G21" t="str">
        <f>"00130259"</f>
        <v>00130259</v>
      </c>
      <c r="H21" t="s">
        <v>79</v>
      </c>
      <c r="I21">
        <v>10</v>
      </c>
      <c r="J21">
        <v>20</v>
      </c>
      <c r="M21">
        <v>20</v>
      </c>
      <c r="N21">
        <v>20</v>
      </c>
      <c r="O21">
        <v>10</v>
      </c>
      <c r="P21" t="s">
        <v>80</v>
      </c>
      <c r="Q21">
        <v>37</v>
      </c>
      <c r="R21">
        <v>37</v>
      </c>
      <c r="S21">
        <v>0</v>
      </c>
      <c r="T21">
        <v>0</v>
      </c>
      <c r="U21" t="s">
        <v>17</v>
      </c>
      <c r="V21" t="s">
        <v>17</v>
      </c>
      <c r="W21" t="s">
        <v>81</v>
      </c>
    </row>
    <row r="22" spans="1:23" x14ac:dyDescent="0.25">
      <c r="A22">
        <v>15</v>
      </c>
      <c r="B22">
        <v>377</v>
      </c>
      <c r="C22" t="s">
        <v>82</v>
      </c>
      <c r="D22" t="s">
        <v>83</v>
      </c>
      <c r="E22" t="s">
        <v>23</v>
      </c>
      <c r="F22" t="s">
        <v>84</v>
      </c>
      <c r="G22" t="str">
        <f>"200712000318"</f>
        <v>200712000318</v>
      </c>
      <c r="H22">
        <v>54</v>
      </c>
      <c r="I22">
        <v>0</v>
      </c>
      <c r="J22">
        <v>20</v>
      </c>
      <c r="M22">
        <v>20</v>
      </c>
      <c r="N22">
        <v>20</v>
      </c>
      <c r="O22">
        <v>0</v>
      </c>
      <c r="P22">
        <v>94</v>
      </c>
      <c r="Q22">
        <v>19</v>
      </c>
      <c r="R22">
        <v>19</v>
      </c>
      <c r="S22">
        <v>3</v>
      </c>
      <c r="T22">
        <v>32</v>
      </c>
      <c r="U22" t="s">
        <v>17</v>
      </c>
      <c r="V22" t="s">
        <v>17</v>
      </c>
      <c r="W22">
        <v>148</v>
      </c>
    </row>
    <row r="23" spans="1:23" x14ac:dyDescent="0.25">
      <c r="A23">
        <v>16</v>
      </c>
      <c r="B23">
        <v>428</v>
      </c>
      <c r="C23" t="s">
        <v>85</v>
      </c>
      <c r="D23" t="s">
        <v>19</v>
      </c>
      <c r="E23" t="s">
        <v>86</v>
      </c>
      <c r="F23" t="s">
        <v>87</v>
      </c>
      <c r="G23" t="str">
        <f>"00524480"</f>
        <v>00524480</v>
      </c>
      <c r="H23">
        <v>60</v>
      </c>
      <c r="I23">
        <v>0</v>
      </c>
      <c r="J23">
        <v>20</v>
      </c>
      <c r="K23">
        <v>15</v>
      </c>
      <c r="M23">
        <v>20</v>
      </c>
      <c r="N23">
        <v>20</v>
      </c>
      <c r="O23">
        <v>10</v>
      </c>
      <c r="P23">
        <v>110</v>
      </c>
      <c r="Q23">
        <v>32</v>
      </c>
      <c r="R23">
        <v>32</v>
      </c>
      <c r="S23">
        <v>6</v>
      </c>
      <c r="T23">
        <v>0</v>
      </c>
      <c r="U23" t="s">
        <v>17</v>
      </c>
      <c r="V23" t="s">
        <v>17</v>
      </c>
      <c r="W23">
        <v>148</v>
      </c>
    </row>
    <row r="24" spans="1:23" x14ac:dyDescent="0.25">
      <c r="A24">
        <v>17</v>
      </c>
      <c r="B24">
        <v>474</v>
      </c>
      <c r="C24" t="s">
        <v>88</v>
      </c>
      <c r="D24" t="s">
        <v>89</v>
      </c>
      <c r="E24" t="s">
        <v>35</v>
      </c>
      <c r="F24" t="s">
        <v>90</v>
      </c>
      <c r="G24" t="str">
        <f>"00534946"</f>
        <v>00534946</v>
      </c>
      <c r="H24" t="s">
        <v>91</v>
      </c>
      <c r="I24">
        <v>0</v>
      </c>
      <c r="L24">
        <v>10</v>
      </c>
      <c r="M24">
        <v>20</v>
      </c>
      <c r="N24">
        <v>10</v>
      </c>
      <c r="O24">
        <v>0</v>
      </c>
      <c r="P24" t="s">
        <v>92</v>
      </c>
      <c r="Q24">
        <v>24</v>
      </c>
      <c r="R24">
        <v>24</v>
      </c>
      <c r="S24">
        <v>3</v>
      </c>
      <c r="T24">
        <v>32</v>
      </c>
      <c r="V24" t="s">
        <v>17</v>
      </c>
      <c r="W24" t="s">
        <v>93</v>
      </c>
    </row>
    <row r="25" spans="1:23" x14ac:dyDescent="0.25">
      <c r="A25">
        <v>18</v>
      </c>
      <c r="B25">
        <v>100</v>
      </c>
      <c r="C25" t="s">
        <v>94</v>
      </c>
      <c r="D25" t="s">
        <v>95</v>
      </c>
      <c r="E25" t="s">
        <v>35</v>
      </c>
      <c r="F25" t="s">
        <v>96</v>
      </c>
      <c r="G25" t="str">
        <f>"00132912"</f>
        <v>00132912</v>
      </c>
      <c r="H25">
        <v>60</v>
      </c>
      <c r="I25">
        <v>10</v>
      </c>
      <c r="L25">
        <v>10</v>
      </c>
      <c r="M25">
        <v>20</v>
      </c>
      <c r="N25">
        <v>10</v>
      </c>
      <c r="O25">
        <v>10</v>
      </c>
      <c r="P25">
        <v>110</v>
      </c>
      <c r="Q25">
        <v>36</v>
      </c>
      <c r="R25">
        <v>36</v>
      </c>
      <c r="S25">
        <v>0</v>
      </c>
      <c r="T25">
        <v>0</v>
      </c>
      <c r="U25" t="s">
        <v>17</v>
      </c>
      <c r="V25" t="s">
        <v>17</v>
      </c>
      <c r="W25">
        <v>146</v>
      </c>
    </row>
    <row r="26" spans="1:23" x14ac:dyDescent="0.25">
      <c r="A26">
        <v>19</v>
      </c>
      <c r="B26">
        <v>445</v>
      </c>
      <c r="C26" t="s">
        <v>97</v>
      </c>
      <c r="D26" t="s">
        <v>71</v>
      </c>
      <c r="E26" t="s">
        <v>35</v>
      </c>
      <c r="F26" t="s">
        <v>98</v>
      </c>
      <c r="G26" t="str">
        <f>"201406011865"</f>
        <v>201406011865</v>
      </c>
      <c r="H26">
        <v>60</v>
      </c>
      <c r="I26">
        <v>10</v>
      </c>
      <c r="J26">
        <v>20</v>
      </c>
      <c r="L26">
        <v>10</v>
      </c>
      <c r="M26">
        <v>20</v>
      </c>
      <c r="N26">
        <v>20</v>
      </c>
      <c r="O26">
        <v>10</v>
      </c>
      <c r="P26">
        <v>120</v>
      </c>
      <c r="Q26">
        <v>18</v>
      </c>
      <c r="R26">
        <v>18</v>
      </c>
      <c r="S26">
        <v>6</v>
      </c>
      <c r="T26">
        <v>0</v>
      </c>
      <c r="U26" t="s">
        <v>17</v>
      </c>
      <c r="V26" t="s">
        <v>17</v>
      </c>
      <c r="W26">
        <v>144</v>
      </c>
    </row>
    <row r="27" spans="1:23" x14ac:dyDescent="0.25">
      <c r="A27">
        <v>20</v>
      </c>
      <c r="B27">
        <v>468</v>
      </c>
      <c r="C27" t="s">
        <v>99</v>
      </c>
      <c r="D27" t="s">
        <v>46</v>
      </c>
      <c r="E27" t="s">
        <v>100</v>
      </c>
      <c r="F27" t="s">
        <v>101</v>
      </c>
      <c r="G27" t="str">
        <f>"00157406"</f>
        <v>00157406</v>
      </c>
      <c r="H27" t="s">
        <v>102</v>
      </c>
      <c r="I27">
        <v>10</v>
      </c>
      <c r="J27">
        <v>20</v>
      </c>
      <c r="M27">
        <v>20</v>
      </c>
      <c r="N27">
        <v>20</v>
      </c>
      <c r="O27">
        <v>10</v>
      </c>
      <c r="P27" t="s">
        <v>103</v>
      </c>
      <c r="Q27">
        <v>16</v>
      </c>
      <c r="R27">
        <v>16</v>
      </c>
      <c r="S27">
        <v>6</v>
      </c>
      <c r="T27">
        <v>0</v>
      </c>
      <c r="V27" t="s">
        <v>17</v>
      </c>
      <c r="W27" t="s">
        <v>104</v>
      </c>
    </row>
    <row r="28" spans="1:23" x14ac:dyDescent="0.25">
      <c r="A28">
        <v>21</v>
      </c>
      <c r="B28">
        <v>27</v>
      </c>
      <c r="C28" t="s">
        <v>105</v>
      </c>
      <c r="D28" t="s">
        <v>106</v>
      </c>
      <c r="E28" t="s">
        <v>107</v>
      </c>
      <c r="F28" t="s">
        <v>108</v>
      </c>
      <c r="G28" t="str">
        <f>"200801008727"</f>
        <v>200801008727</v>
      </c>
      <c r="H28">
        <v>39</v>
      </c>
      <c r="I28">
        <v>0</v>
      </c>
      <c r="L28">
        <v>10</v>
      </c>
      <c r="M28">
        <v>20</v>
      </c>
      <c r="N28">
        <v>10</v>
      </c>
      <c r="O28">
        <v>0</v>
      </c>
      <c r="P28">
        <v>69</v>
      </c>
      <c r="Q28">
        <v>64</v>
      </c>
      <c r="R28">
        <v>64</v>
      </c>
      <c r="S28">
        <v>3</v>
      </c>
      <c r="T28">
        <v>0</v>
      </c>
      <c r="V28" t="s">
        <v>17</v>
      </c>
      <c r="W28">
        <v>136</v>
      </c>
    </row>
    <row r="29" spans="1:23" x14ac:dyDescent="0.25">
      <c r="A29">
        <v>22</v>
      </c>
      <c r="B29">
        <v>191</v>
      </c>
      <c r="C29" t="s">
        <v>109</v>
      </c>
      <c r="D29" t="s">
        <v>42</v>
      </c>
      <c r="E29" t="s">
        <v>35</v>
      </c>
      <c r="F29" t="s">
        <v>110</v>
      </c>
      <c r="G29" t="str">
        <f>"200801009207"</f>
        <v>200801009207</v>
      </c>
      <c r="H29">
        <v>60</v>
      </c>
      <c r="I29">
        <v>0</v>
      </c>
      <c r="J29">
        <v>20</v>
      </c>
      <c r="M29">
        <v>20</v>
      </c>
      <c r="N29">
        <v>20</v>
      </c>
      <c r="O29">
        <v>10</v>
      </c>
      <c r="P29">
        <v>110</v>
      </c>
      <c r="Q29">
        <v>25</v>
      </c>
      <c r="R29">
        <v>25</v>
      </c>
      <c r="S29">
        <v>0</v>
      </c>
      <c r="T29">
        <v>0</v>
      </c>
      <c r="U29" t="s">
        <v>17</v>
      </c>
      <c r="V29" t="s">
        <v>17</v>
      </c>
      <c r="W29">
        <v>135</v>
      </c>
    </row>
    <row r="30" spans="1:23" x14ac:dyDescent="0.25">
      <c r="A30">
        <v>23</v>
      </c>
      <c r="B30">
        <v>171</v>
      </c>
      <c r="C30" t="s">
        <v>111</v>
      </c>
      <c r="D30" t="s">
        <v>112</v>
      </c>
      <c r="E30" t="s">
        <v>113</v>
      </c>
      <c r="F30" t="s">
        <v>114</v>
      </c>
      <c r="G30" t="str">
        <f>"00111554"</f>
        <v>00111554</v>
      </c>
      <c r="H30">
        <v>54</v>
      </c>
      <c r="I30">
        <v>0</v>
      </c>
      <c r="J30">
        <v>20</v>
      </c>
      <c r="L30">
        <v>10</v>
      </c>
      <c r="M30">
        <v>20</v>
      </c>
      <c r="N30">
        <v>20</v>
      </c>
      <c r="O30">
        <v>10</v>
      </c>
      <c r="P30">
        <v>104</v>
      </c>
      <c r="Q30">
        <v>30</v>
      </c>
      <c r="R30">
        <v>30</v>
      </c>
      <c r="S30">
        <v>0</v>
      </c>
      <c r="T30">
        <v>0</v>
      </c>
      <c r="U30" t="s">
        <v>17</v>
      </c>
      <c r="V30" t="s">
        <v>17</v>
      </c>
      <c r="W30">
        <v>134</v>
      </c>
    </row>
    <row r="31" spans="1:23" x14ac:dyDescent="0.25">
      <c r="A31">
        <v>24</v>
      </c>
      <c r="B31">
        <v>501</v>
      </c>
      <c r="C31" t="s">
        <v>115</v>
      </c>
      <c r="D31" t="s">
        <v>116</v>
      </c>
      <c r="E31" t="s">
        <v>117</v>
      </c>
      <c r="F31" t="s">
        <v>118</v>
      </c>
      <c r="G31" t="str">
        <f>"00075679"</f>
        <v>00075679</v>
      </c>
      <c r="H31">
        <v>57</v>
      </c>
      <c r="I31">
        <v>10</v>
      </c>
      <c r="L31">
        <v>10</v>
      </c>
      <c r="M31">
        <v>20</v>
      </c>
      <c r="N31">
        <v>10</v>
      </c>
      <c r="O31">
        <v>10</v>
      </c>
      <c r="P31">
        <v>107</v>
      </c>
      <c r="Q31">
        <v>25</v>
      </c>
      <c r="R31">
        <v>25</v>
      </c>
      <c r="S31">
        <v>0</v>
      </c>
      <c r="T31">
        <v>0</v>
      </c>
      <c r="V31" t="s">
        <v>17</v>
      </c>
      <c r="W31">
        <v>132</v>
      </c>
    </row>
    <row r="32" spans="1:23" x14ac:dyDescent="0.25">
      <c r="A32">
        <v>25</v>
      </c>
      <c r="B32">
        <v>180</v>
      </c>
      <c r="C32" t="s">
        <v>119</v>
      </c>
      <c r="D32" t="s">
        <v>120</v>
      </c>
      <c r="E32" t="s">
        <v>121</v>
      </c>
      <c r="F32" t="s">
        <v>122</v>
      </c>
      <c r="G32" t="str">
        <f>"00131759"</f>
        <v>00131759</v>
      </c>
      <c r="H32" t="s">
        <v>123</v>
      </c>
      <c r="I32">
        <v>10</v>
      </c>
      <c r="L32">
        <v>10</v>
      </c>
      <c r="M32">
        <v>20</v>
      </c>
      <c r="N32">
        <v>10</v>
      </c>
      <c r="O32">
        <v>10</v>
      </c>
      <c r="P32" t="s">
        <v>124</v>
      </c>
      <c r="Q32">
        <v>17</v>
      </c>
      <c r="R32">
        <v>17</v>
      </c>
      <c r="S32">
        <v>3</v>
      </c>
      <c r="T32">
        <v>0</v>
      </c>
      <c r="U32" t="s">
        <v>17</v>
      </c>
      <c r="V32" t="s">
        <v>17</v>
      </c>
      <c r="W32" t="s">
        <v>125</v>
      </c>
    </row>
    <row r="33" spans="1:23" x14ac:dyDescent="0.25">
      <c r="A33">
        <v>26</v>
      </c>
      <c r="B33">
        <v>56</v>
      </c>
      <c r="C33" t="s">
        <v>126</v>
      </c>
      <c r="D33" t="s">
        <v>127</v>
      </c>
      <c r="E33" t="s">
        <v>128</v>
      </c>
      <c r="F33" t="s">
        <v>129</v>
      </c>
      <c r="G33" t="str">
        <f>"00529068"</f>
        <v>00529068</v>
      </c>
      <c r="H33">
        <v>57</v>
      </c>
      <c r="I33">
        <v>0</v>
      </c>
      <c r="J33">
        <v>20</v>
      </c>
      <c r="L33">
        <v>10</v>
      </c>
      <c r="M33">
        <v>20</v>
      </c>
      <c r="N33">
        <v>20</v>
      </c>
      <c r="O33">
        <v>10</v>
      </c>
      <c r="P33">
        <v>107</v>
      </c>
      <c r="Q33">
        <v>17</v>
      </c>
      <c r="R33">
        <v>17</v>
      </c>
      <c r="S33">
        <v>3</v>
      </c>
      <c r="T33">
        <v>0</v>
      </c>
      <c r="V33" t="s">
        <v>17</v>
      </c>
      <c r="W33">
        <v>127</v>
      </c>
    </row>
    <row r="34" spans="1:23" x14ac:dyDescent="0.25">
      <c r="A34">
        <v>27</v>
      </c>
      <c r="B34">
        <v>371</v>
      </c>
      <c r="C34" t="s">
        <v>130</v>
      </c>
      <c r="D34" t="s">
        <v>131</v>
      </c>
      <c r="E34" t="s">
        <v>132</v>
      </c>
      <c r="F34" t="s">
        <v>133</v>
      </c>
      <c r="G34" t="str">
        <f>"00515830"</f>
        <v>00515830</v>
      </c>
      <c r="H34">
        <v>60</v>
      </c>
      <c r="I34">
        <v>10</v>
      </c>
      <c r="J34">
        <v>20</v>
      </c>
      <c r="M34">
        <v>20</v>
      </c>
      <c r="N34">
        <v>20</v>
      </c>
      <c r="O34">
        <v>10</v>
      </c>
      <c r="P34">
        <v>120</v>
      </c>
      <c r="Q34">
        <v>0</v>
      </c>
      <c r="R34">
        <v>0</v>
      </c>
      <c r="S34">
        <v>6</v>
      </c>
      <c r="T34">
        <v>0</v>
      </c>
      <c r="V34" t="s">
        <v>17</v>
      </c>
      <c r="W34">
        <v>126</v>
      </c>
    </row>
    <row r="35" spans="1:23" x14ac:dyDescent="0.25">
      <c r="A35">
        <v>28</v>
      </c>
      <c r="B35">
        <v>281</v>
      </c>
      <c r="C35" t="s">
        <v>134</v>
      </c>
      <c r="D35" t="s">
        <v>46</v>
      </c>
      <c r="E35" t="s">
        <v>71</v>
      </c>
      <c r="F35" t="s">
        <v>135</v>
      </c>
      <c r="G35" t="str">
        <f>"201402001852"</f>
        <v>201402001852</v>
      </c>
      <c r="H35">
        <v>51</v>
      </c>
      <c r="I35">
        <v>10</v>
      </c>
      <c r="J35">
        <v>20</v>
      </c>
      <c r="L35">
        <v>10</v>
      </c>
      <c r="M35">
        <v>20</v>
      </c>
      <c r="N35">
        <v>20</v>
      </c>
      <c r="O35">
        <v>0</v>
      </c>
      <c r="P35">
        <v>101</v>
      </c>
      <c r="Q35">
        <v>21</v>
      </c>
      <c r="R35">
        <v>21</v>
      </c>
      <c r="S35">
        <v>3</v>
      </c>
      <c r="T35">
        <v>0</v>
      </c>
      <c r="U35" t="s">
        <v>17</v>
      </c>
      <c r="V35" t="s">
        <v>17</v>
      </c>
      <c r="W35">
        <v>125</v>
      </c>
    </row>
    <row r="36" spans="1:23" x14ac:dyDescent="0.25">
      <c r="A36">
        <v>29</v>
      </c>
      <c r="B36">
        <v>10</v>
      </c>
      <c r="C36" t="s">
        <v>136</v>
      </c>
      <c r="D36" t="s">
        <v>137</v>
      </c>
      <c r="E36" t="s">
        <v>100</v>
      </c>
      <c r="F36" t="s">
        <v>138</v>
      </c>
      <c r="G36" t="str">
        <f>"00513693"</f>
        <v>00513693</v>
      </c>
      <c r="H36">
        <v>60</v>
      </c>
      <c r="I36">
        <v>0</v>
      </c>
      <c r="J36">
        <v>20</v>
      </c>
      <c r="L36">
        <v>10</v>
      </c>
      <c r="M36">
        <v>20</v>
      </c>
      <c r="N36">
        <v>20</v>
      </c>
      <c r="O36">
        <v>10</v>
      </c>
      <c r="P36">
        <v>110</v>
      </c>
      <c r="Q36">
        <v>9</v>
      </c>
      <c r="R36">
        <v>9</v>
      </c>
      <c r="S36">
        <v>0</v>
      </c>
      <c r="T36">
        <v>0</v>
      </c>
      <c r="U36" t="s">
        <v>17</v>
      </c>
      <c r="V36" t="s">
        <v>17</v>
      </c>
      <c r="W36">
        <v>119</v>
      </c>
    </row>
    <row r="37" spans="1:23" x14ac:dyDescent="0.25">
      <c r="A37">
        <v>30</v>
      </c>
      <c r="B37">
        <v>40</v>
      </c>
      <c r="C37" t="s">
        <v>139</v>
      </c>
      <c r="D37" t="s">
        <v>140</v>
      </c>
      <c r="E37" t="s">
        <v>23</v>
      </c>
      <c r="F37" t="s">
        <v>141</v>
      </c>
      <c r="G37" t="str">
        <f>"00130660"</f>
        <v>00130660</v>
      </c>
      <c r="H37">
        <v>51</v>
      </c>
      <c r="I37">
        <v>0</v>
      </c>
      <c r="J37">
        <v>20</v>
      </c>
      <c r="M37">
        <v>20</v>
      </c>
      <c r="N37">
        <v>20</v>
      </c>
      <c r="O37">
        <v>10</v>
      </c>
      <c r="P37">
        <v>101</v>
      </c>
      <c r="Q37">
        <v>18</v>
      </c>
      <c r="R37">
        <v>18</v>
      </c>
      <c r="S37">
        <v>0</v>
      </c>
      <c r="T37">
        <v>0</v>
      </c>
      <c r="U37" t="s">
        <v>17</v>
      </c>
      <c r="V37" t="s">
        <v>17</v>
      </c>
      <c r="W37">
        <v>119</v>
      </c>
    </row>
    <row r="38" spans="1:23" x14ac:dyDescent="0.25">
      <c r="A38">
        <v>31</v>
      </c>
      <c r="B38">
        <v>257</v>
      </c>
      <c r="C38" t="s">
        <v>142</v>
      </c>
      <c r="D38" t="s">
        <v>143</v>
      </c>
      <c r="E38" t="s">
        <v>144</v>
      </c>
      <c r="F38" t="s">
        <v>145</v>
      </c>
      <c r="G38" t="str">
        <f>"00512985"</f>
        <v>00512985</v>
      </c>
      <c r="H38">
        <v>60</v>
      </c>
      <c r="I38">
        <v>0</v>
      </c>
      <c r="J38">
        <v>20</v>
      </c>
      <c r="M38">
        <v>20</v>
      </c>
      <c r="N38">
        <v>20</v>
      </c>
      <c r="O38">
        <v>0</v>
      </c>
      <c r="P38">
        <v>100</v>
      </c>
      <c r="Q38">
        <v>7</v>
      </c>
      <c r="R38">
        <v>7</v>
      </c>
      <c r="S38">
        <v>9</v>
      </c>
      <c r="T38">
        <v>0</v>
      </c>
      <c r="U38" t="s">
        <v>17</v>
      </c>
      <c r="V38" t="s">
        <v>17</v>
      </c>
      <c r="W38">
        <v>116</v>
      </c>
    </row>
    <row r="39" spans="1:23" x14ac:dyDescent="0.25">
      <c r="A39">
        <v>32</v>
      </c>
      <c r="B39">
        <v>119</v>
      </c>
      <c r="C39" t="s">
        <v>146</v>
      </c>
      <c r="D39" t="s">
        <v>42</v>
      </c>
      <c r="E39" t="s">
        <v>147</v>
      </c>
      <c r="F39" t="s">
        <v>148</v>
      </c>
      <c r="G39" t="str">
        <f>"00129800"</f>
        <v>00129800</v>
      </c>
      <c r="H39">
        <v>54</v>
      </c>
      <c r="I39">
        <v>0</v>
      </c>
      <c r="J39">
        <v>40</v>
      </c>
      <c r="M39">
        <v>20</v>
      </c>
      <c r="N39">
        <v>20</v>
      </c>
      <c r="O39">
        <v>10</v>
      </c>
      <c r="P39">
        <v>104</v>
      </c>
      <c r="Q39">
        <v>0</v>
      </c>
      <c r="R39">
        <v>0</v>
      </c>
      <c r="S39">
        <v>6</v>
      </c>
      <c r="T39">
        <v>0</v>
      </c>
      <c r="U39" t="s">
        <v>17</v>
      </c>
      <c r="V39" t="s">
        <v>17</v>
      </c>
      <c r="W39">
        <v>110</v>
      </c>
    </row>
    <row r="40" spans="1:23" x14ac:dyDescent="0.25">
      <c r="A40">
        <v>33</v>
      </c>
      <c r="B40">
        <v>526</v>
      </c>
      <c r="C40" t="s">
        <v>149</v>
      </c>
      <c r="D40" t="s">
        <v>116</v>
      </c>
      <c r="E40" t="s">
        <v>35</v>
      </c>
      <c r="F40" t="s">
        <v>150</v>
      </c>
      <c r="G40" t="str">
        <f>"00508457"</f>
        <v>00508457</v>
      </c>
      <c r="H40">
        <v>60</v>
      </c>
      <c r="I40">
        <v>10</v>
      </c>
      <c r="J40">
        <v>20</v>
      </c>
      <c r="L40">
        <v>10</v>
      </c>
      <c r="M40">
        <v>20</v>
      </c>
      <c r="N40">
        <v>20</v>
      </c>
      <c r="O40">
        <v>0</v>
      </c>
      <c r="P40">
        <v>110</v>
      </c>
      <c r="Q40">
        <v>0</v>
      </c>
      <c r="R40">
        <v>0</v>
      </c>
      <c r="S40">
        <v>0</v>
      </c>
      <c r="T40">
        <v>0</v>
      </c>
      <c r="U40" t="s">
        <v>17</v>
      </c>
      <c r="V40" t="s">
        <v>17</v>
      </c>
      <c r="W40">
        <v>110</v>
      </c>
    </row>
    <row r="41" spans="1:23" x14ac:dyDescent="0.25">
      <c r="A41">
        <v>34</v>
      </c>
      <c r="B41">
        <v>521</v>
      </c>
      <c r="C41" t="s">
        <v>151</v>
      </c>
      <c r="D41" t="s">
        <v>152</v>
      </c>
      <c r="E41" t="s">
        <v>153</v>
      </c>
      <c r="F41" t="s">
        <v>154</v>
      </c>
      <c r="G41" t="str">
        <f>"201406008390"</f>
        <v>201406008390</v>
      </c>
      <c r="H41">
        <v>60</v>
      </c>
      <c r="I41">
        <v>0</v>
      </c>
      <c r="J41">
        <v>20</v>
      </c>
      <c r="M41">
        <v>20</v>
      </c>
      <c r="N41">
        <v>20</v>
      </c>
      <c r="O41">
        <v>10</v>
      </c>
      <c r="P41">
        <v>110</v>
      </c>
      <c r="Q41">
        <v>0</v>
      </c>
      <c r="R41">
        <v>0</v>
      </c>
      <c r="S41">
        <v>0</v>
      </c>
      <c r="T41">
        <v>0</v>
      </c>
      <c r="U41" t="s">
        <v>17</v>
      </c>
      <c r="V41" t="s">
        <v>17</v>
      </c>
      <c r="W41">
        <v>110</v>
      </c>
    </row>
    <row r="42" spans="1:23" x14ac:dyDescent="0.25">
      <c r="A42">
        <v>35</v>
      </c>
      <c r="B42">
        <v>354</v>
      </c>
      <c r="C42" t="s">
        <v>155</v>
      </c>
      <c r="D42" t="s">
        <v>116</v>
      </c>
      <c r="E42" t="s">
        <v>23</v>
      </c>
      <c r="F42" t="s">
        <v>156</v>
      </c>
      <c r="G42" t="str">
        <f>"00445372"</f>
        <v>00445372</v>
      </c>
      <c r="H42">
        <v>60</v>
      </c>
      <c r="I42">
        <v>0</v>
      </c>
      <c r="J42">
        <v>20</v>
      </c>
      <c r="M42">
        <v>20</v>
      </c>
      <c r="N42">
        <v>20</v>
      </c>
      <c r="O42">
        <v>10</v>
      </c>
      <c r="P42">
        <v>110</v>
      </c>
      <c r="Q42">
        <v>0</v>
      </c>
      <c r="R42">
        <v>0</v>
      </c>
      <c r="S42">
        <v>0</v>
      </c>
      <c r="T42">
        <v>0</v>
      </c>
      <c r="V42" t="s">
        <v>17</v>
      </c>
      <c r="W42">
        <v>110</v>
      </c>
    </row>
    <row r="43" spans="1:23" x14ac:dyDescent="0.25">
      <c r="A43">
        <v>36</v>
      </c>
      <c r="B43">
        <v>574</v>
      </c>
      <c r="C43" t="s">
        <v>157</v>
      </c>
      <c r="D43" t="s">
        <v>158</v>
      </c>
      <c r="E43" t="s">
        <v>159</v>
      </c>
      <c r="F43" t="s">
        <v>160</v>
      </c>
      <c r="G43" t="str">
        <f>"00451412"</f>
        <v>00451412</v>
      </c>
      <c r="H43">
        <v>57</v>
      </c>
      <c r="I43">
        <v>10</v>
      </c>
      <c r="M43">
        <v>20</v>
      </c>
      <c r="N43">
        <v>0</v>
      </c>
      <c r="O43">
        <v>0</v>
      </c>
      <c r="P43">
        <v>87</v>
      </c>
      <c r="Q43">
        <v>23</v>
      </c>
      <c r="R43">
        <v>23</v>
      </c>
      <c r="S43">
        <v>0</v>
      </c>
      <c r="T43">
        <v>0</v>
      </c>
      <c r="V43" t="s">
        <v>17</v>
      </c>
      <c r="W43">
        <v>110</v>
      </c>
    </row>
    <row r="44" spans="1:23" x14ac:dyDescent="0.25">
      <c r="A44">
        <v>37</v>
      </c>
      <c r="B44">
        <v>199</v>
      </c>
      <c r="C44" t="s">
        <v>161</v>
      </c>
      <c r="D44" t="s">
        <v>131</v>
      </c>
      <c r="E44" t="s">
        <v>162</v>
      </c>
      <c r="F44" t="s">
        <v>163</v>
      </c>
      <c r="G44" t="str">
        <f>"00526323"</f>
        <v>00526323</v>
      </c>
      <c r="H44" t="s">
        <v>164</v>
      </c>
      <c r="I44">
        <v>10</v>
      </c>
      <c r="L44">
        <v>10</v>
      </c>
      <c r="M44">
        <v>20</v>
      </c>
      <c r="N44">
        <v>10</v>
      </c>
      <c r="O44">
        <v>10</v>
      </c>
      <c r="P44" t="s">
        <v>165</v>
      </c>
      <c r="Q44">
        <v>0</v>
      </c>
      <c r="R44">
        <v>0</v>
      </c>
      <c r="S44">
        <v>0</v>
      </c>
      <c r="T44">
        <v>0</v>
      </c>
      <c r="V44" t="s">
        <v>17</v>
      </c>
      <c r="W44" t="s">
        <v>165</v>
      </c>
    </row>
    <row r="45" spans="1:23" x14ac:dyDescent="0.25">
      <c r="A45">
        <v>38</v>
      </c>
      <c r="B45">
        <v>416</v>
      </c>
      <c r="C45" t="s">
        <v>166</v>
      </c>
      <c r="D45" t="s">
        <v>14</v>
      </c>
      <c r="E45" t="s">
        <v>71</v>
      </c>
      <c r="F45" t="s">
        <v>167</v>
      </c>
      <c r="G45" t="str">
        <f>"00517621"</f>
        <v>00517621</v>
      </c>
      <c r="H45" t="s">
        <v>168</v>
      </c>
      <c r="I45">
        <v>0</v>
      </c>
      <c r="J45">
        <v>20</v>
      </c>
      <c r="L45">
        <v>10</v>
      </c>
      <c r="M45">
        <v>20</v>
      </c>
      <c r="N45">
        <v>20</v>
      </c>
      <c r="O45">
        <v>0</v>
      </c>
      <c r="P45" t="s">
        <v>169</v>
      </c>
      <c r="Q45">
        <v>19</v>
      </c>
      <c r="R45">
        <v>19</v>
      </c>
      <c r="S45">
        <v>0</v>
      </c>
      <c r="T45">
        <v>0</v>
      </c>
      <c r="U45" t="s">
        <v>17</v>
      </c>
      <c r="V45" t="s">
        <v>17</v>
      </c>
      <c r="W45" t="s">
        <v>165</v>
      </c>
    </row>
    <row r="46" spans="1:23" x14ac:dyDescent="0.25">
      <c r="A46">
        <v>39</v>
      </c>
      <c r="B46">
        <v>523</v>
      </c>
      <c r="C46" t="s">
        <v>170</v>
      </c>
      <c r="D46" t="s">
        <v>107</v>
      </c>
      <c r="E46" t="s">
        <v>24</v>
      </c>
      <c r="F46" t="s">
        <v>171</v>
      </c>
      <c r="G46" t="str">
        <f>"201604004233"</f>
        <v>201604004233</v>
      </c>
      <c r="H46">
        <v>48</v>
      </c>
      <c r="I46">
        <v>10</v>
      </c>
      <c r="J46">
        <v>20</v>
      </c>
      <c r="L46">
        <v>10</v>
      </c>
      <c r="M46">
        <v>20</v>
      </c>
      <c r="N46">
        <v>20</v>
      </c>
      <c r="O46">
        <v>10</v>
      </c>
      <c r="P46">
        <v>108</v>
      </c>
      <c r="Q46">
        <v>0</v>
      </c>
      <c r="R46">
        <v>0</v>
      </c>
      <c r="S46">
        <v>0</v>
      </c>
      <c r="T46">
        <v>0</v>
      </c>
      <c r="U46" t="s">
        <v>17</v>
      </c>
      <c r="V46" t="s">
        <v>17</v>
      </c>
      <c r="W46">
        <v>108</v>
      </c>
    </row>
    <row r="47" spans="1:23" x14ac:dyDescent="0.25">
      <c r="A47">
        <v>40</v>
      </c>
      <c r="B47">
        <v>349</v>
      </c>
      <c r="C47" t="s">
        <v>172</v>
      </c>
      <c r="D47" t="s">
        <v>173</v>
      </c>
      <c r="E47" t="s">
        <v>27</v>
      </c>
      <c r="F47" t="s">
        <v>174</v>
      </c>
      <c r="G47" t="str">
        <f>"00131341"</f>
        <v>00131341</v>
      </c>
      <c r="H47" t="s">
        <v>123</v>
      </c>
      <c r="I47">
        <v>0</v>
      </c>
      <c r="J47">
        <v>20</v>
      </c>
      <c r="M47">
        <v>20</v>
      </c>
      <c r="N47">
        <v>20</v>
      </c>
      <c r="O47">
        <v>0</v>
      </c>
      <c r="P47" t="s">
        <v>175</v>
      </c>
      <c r="Q47">
        <v>9</v>
      </c>
      <c r="R47">
        <v>9</v>
      </c>
      <c r="S47">
        <v>0</v>
      </c>
      <c r="T47">
        <v>0</v>
      </c>
      <c r="U47" t="s">
        <v>17</v>
      </c>
      <c r="V47" t="s">
        <v>17</v>
      </c>
      <c r="W47" t="s">
        <v>176</v>
      </c>
    </row>
    <row r="48" spans="1:23" x14ac:dyDescent="0.25">
      <c r="A48">
        <v>41</v>
      </c>
      <c r="B48">
        <v>316</v>
      </c>
      <c r="C48" t="s">
        <v>177</v>
      </c>
      <c r="D48" t="s">
        <v>46</v>
      </c>
      <c r="E48" t="s">
        <v>36</v>
      </c>
      <c r="F48" t="s">
        <v>178</v>
      </c>
      <c r="G48" t="str">
        <f>"00030166"</f>
        <v>00030166</v>
      </c>
      <c r="H48">
        <v>60</v>
      </c>
      <c r="I48">
        <v>0</v>
      </c>
      <c r="J48">
        <v>20</v>
      </c>
      <c r="L48">
        <v>10</v>
      </c>
      <c r="M48">
        <v>20</v>
      </c>
      <c r="N48">
        <v>20</v>
      </c>
      <c r="O48">
        <v>0</v>
      </c>
      <c r="P48">
        <v>100</v>
      </c>
      <c r="Q48">
        <v>0</v>
      </c>
      <c r="R48">
        <v>0</v>
      </c>
      <c r="S48">
        <v>6</v>
      </c>
      <c r="T48">
        <v>0</v>
      </c>
      <c r="V48" t="s">
        <v>17</v>
      </c>
      <c r="W48">
        <v>106</v>
      </c>
    </row>
    <row r="49" spans="1:23" x14ac:dyDescent="0.25">
      <c r="A49">
        <v>42</v>
      </c>
      <c r="B49">
        <v>415</v>
      </c>
      <c r="C49" t="s">
        <v>179</v>
      </c>
      <c r="D49" t="s">
        <v>180</v>
      </c>
      <c r="E49" t="s">
        <v>181</v>
      </c>
      <c r="F49" t="s">
        <v>182</v>
      </c>
      <c r="G49" t="str">
        <f>"00521743"</f>
        <v>00521743</v>
      </c>
      <c r="H49" t="s">
        <v>183</v>
      </c>
      <c r="I49">
        <v>0</v>
      </c>
      <c r="J49">
        <v>20</v>
      </c>
      <c r="L49">
        <v>10</v>
      </c>
      <c r="M49">
        <v>20</v>
      </c>
      <c r="N49">
        <v>20</v>
      </c>
      <c r="O49">
        <v>10</v>
      </c>
      <c r="P49" t="s">
        <v>184</v>
      </c>
      <c r="Q49">
        <v>0</v>
      </c>
      <c r="R49">
        <v>0</v>
      </c>
      <c r="S49">
        <v>0</v>
      </c>
      <c r="T49">
        <v>0</v>
      </c>
      <c r="U49" t="s">
        <v>17</v>
      </c>
      <c r="V49" t="s">
        <v>17</v>
      </c>
      <c r="W49" t="s">
        <v>184</v>
      </c>
    </row>
    <row r="50" spans="1:23" x14ac:dyDescent="0.25">
      <c r="A50">
        <v>43</v>
      </c>
      <c r="B50">
        <v>135</v>
      </c>
      <c r="C50" t="s">
        <v>185</v>
      </c>
      <c r="D50" t="s">
        <v>186</v>
      </c>
      <c r="E50" t="s">
        <v>187</v>
      </c>
      <c r="F50" t="s">
        <v>188</v>
      </c>
      <c r="G50" t="str">
        <f>"201511027960"</f>
        <v>201511027960</v>
      </c>
      <c r="H50" t="s">
        <v>189</v>
      </c>
      <c r="I50">
        <v>0</v>
      </c>
      <c r="K50">
        <v>15</v>
      </c>
      <c r="M50">
        <v>20</v>
      </c>
      <c r="N50">
        <v>15</v>
      </c>
      <c r="O50">
        <v>10</v>
      </c>
      <c r="P50" t="s">
        <v>190</v>
      </c>
      <c r="Q50">
        <v>0</v>
      </c>
      <c r="R50">
        <v>0</v>
      </c>
      <c r="S50">
        <v>9</v>
      </c>
      <c r="T50">
        <v>0</v>
      </c>
      <c r="U50" t="s">
        <v>17</v>
      </c>
      <c r="V50" t="s">
        <v>17</v>
      </c>
      <c r="W50" t="s">
        <v>191</v>
      </c>
    </row>
    <row r="51" spans="1:23" x14ac:dyDescent="0.25">
      <c r="A51">
        <v>44</v>
      </c>
      <c r="B51">
        <v>39</v>
      </c>
      <c r="C51" t="s">
        <v>192</v>
      </c>
      <c r="D51" t="s">
        <v>107</v>
      </c>
      <c r="E51" t="s">
        <v>100</v>
      </c>
      <c r="F51" t="s">
        <v>193</v>
      </c>
      <c r="G51" t="str">
        <f>"00507074"</f>
        <v>00507074</v>
      </c>
      <c r="H51">
        <v>51</v>
      </c>
      <c r="I51">
        <v>10</v>
      </c>
      <c r="J51">
        <v>20</v>
      </c>
      <c r="M51">
        <v>20</v>
      </c>
      <c r="N51">
        <v>20</v>
      </c>
      <c r="O51">
        <v>0</v>
      </c>
      <c r="P51">
        <v>101</v>
      </c>
      <c r="Q51">
        <v>0</v>
      </c>
      <c r="R51">
        <v>0</v>
      </c>
      <c r="S51">
        <v>0</v>
      </c>
      <c r="T51">
        <v>0</v>
      </c>
      <c r="V51" t="s">
        <v>17</v>
      </c>
      <c r="W51">
        <v>101</v>
      </c>
    </row>
    <row r="52" spans="1:23" x14ac:dyDescent="0.25">
      <c r="A52">
        <v>45</v>
      </c>
      <c r="B52">
        <v>555</v>
      </c>
      <c r="C52" t="s">
        <v>194</v>
      </c>
      <c r="D52" t="s">
        <v>35</v>
      </c>
      <c r="E52" t="s">
        <v>23</v>
      </c>
      <c r="F52" t="s">
        <v>195</v>
      </c>
      <c r="G52" t="str">
        <f>"201402002872"</f>
        <v>201402002872</v>
      </c>
      <c r="H52">
        <v>60</v>
      </c>
      <c r="I52">
        <v>0</v>
      </c>
      <c r="J52">
        <v>20</v>
      </c>
      <c r="M52">
        <v>20</v>
      </c>
      <c r="N52">
        <v>20</v>
      </c>
      <c r="O52">
        <v>0</v>
      </c>
      <c r="P52">
        <v>100</v>
      </c>
      <c r="Q52">
        <v>0</v>
      </c>
      <c r="R52">
        <v>0</v>
      </c>
      <c r="S52">
        <v>0</v>
      </c>
      <c r="T52">
        <v>0</v>
      </c>
      <c r="U52" t="s">
        <v>17</v>
      </c>
      <c r="V52" t="s">
        <v>17</v>
      </c>
      <c r="W52">
        <v>100</v>
      </c>
    </row>
    <row r="53" spans="1:23" x14ac:dyDescent="0.25">
      <c r="A53">
        <v>46</v>
      </c>
      <c r="B53">
        <v>90</v>
      </c>
      <c r="C53" t="s">
        <v>196</v>
      </c>
      <c r="D53" t="s">
        <v>36</v>
      </c>
      <c r="E53" t="s">
        <v>197</v>
      </c>
      <c r="F53" t="s">
        <v>198</v>
      </c>
      <c r="G53" t="str">
        <f>"00019653"</f>
        <v>00019653</v>
      </c>
      <c r="H53">
        <v>60</v>
      </c>
      <c r="I53">
        <v>0</v>
      </c>
      <c r="J53">
        <v>40</v>
      </c>
      <c r="M53">
        <v>20</v>
      </c>
      <c r="N53">
        <v>20</v>
      </c>
      <c r="O53">
        <v>0</v>
      </c>
      <c r="P53">
        <v>100</v>
      </c>
      <c r="Q53">
        <v>0</v>
      </c>
      <c r="R53">
        <v>0</v>
      </c>
      <c r="S53">
        <v>0</v>
      </c>
      <c r="T53">
        <v>0</v>
      </c>
      <c r="V53" t="s">
        <v>17</v>
      </c>
      <c r="W53">
        <v>100</v>
      </c>
    </row>
    <row r="54" spans="1:23" x14ac:dyDescent="0.25">
      <c r="A54">
        <v>47</v>
      </c>
      <c r="B54">
        <v>58</v>
      </c>
      <c r="C54" t="s">
        <v>199</v>
      </c>
      <c r="D54" t="s">
        <v>158</v>
      </c>
      <c r="E54" t="s">
        <v>162</v>
      </c>
      <c r="F54" t="s">
        <v>200</v>
      </c>
      <c r="G54" t="str">
        <f>"00156462"</f>
        <v>00156462</v>
      </c>
      <c r="H54">
        <v>60</v>
      </c>
      <c r="I54">
        <v>10</v>
      </c>
      <c r="L54">
        <v>10</v>
      </c>
      <c r="M54">
        <v>20</v>
      </c>
      <c r="N54">
        <v>10</v>
      </c>
      <c r="O54">
        <v>0</v>
      </c>
      <c r="P54">
        <v>100</v>
      </c>
      <c r="Q54">
        <v>0</v>
      </c>
      <c r="R54">
        <v>0</v>
      </c>
      <c r="S54">
        <v>0</v>
      </c>
      <c r="T54">
        <v>0</v>
      </c>
      <c r="U54" t="s">
        <v>17</v>
      </c>
      <c r="V54" t="s">
        <v>17</v>
      </c>
      <c r="W54">
        <v>100</v>
      </c>
    </row>
    <row r="55" spans="1:23" x14ac:dyDescent="0.25">
      <c r="A55">
        <v>48</v>
      </c>
      <c r="B55">
        <v>323</v>
      </c>
      <c r="C55" t="s">
        <v>201</v>
      </c>
      <c r="D55" t="s">
        <v>36</v>
      </c>
      <c r="E55" t="s">
        <v>15</v>
      </c>
      <c r="F55" t="s">
        <v>202</v>
      </c>
      <c r="G55" t="str">
        <f>"00507179"</f>
        <v>00507179</v>
      </c>
      <c r="H55">
        <v>60</v>
      </c>
      <c r="I55">
        <v>0</v>
      </c>
      <c r="J55">
        <v>20</v>
      </c>
      <c r="M55">
        <v>20</v>
      </c>
      <c r="N55">
        <v>20</v>
      </c>
      <c r="O55">
        <v>0</v>
      </c>
      <c r="P55">
        <v>100</v>
      </c>
      <c r="Q55">
        <v>0</v>
      </c>
      <c r="R55">
        <v>0</v>
      </c>
      <c r="S55">
        <v>0</v>
      </c>
      <c r="T55">
        <v>0</v>
      </c>
      <c r="V55" t="s">
        <v>17</v>
      </c>
      <c r="W55">
        <v>100</v>
      </c>
    </row>
    <row r="56" spans="1:23" x14ac:dyDescent="0.25">
      <c r="A56">
        <v>49</v>
      </c>
      <c r="B56">
        <v>143</v>
      </c>
      <c r="C56" t="s">
        <v>203</v>
      </c>
      <c r="D56" t="s">
        <v>120</v>
      </c>
      <c r="E56" t="s">
        <v>71</v>
      </c>
      <c r="F56" t="s">
        <v>204</v>
      </c>
      <c r="G56" t="str">
        <f>"00474817"</f>
        <v>00474817</v>
      </c>
      <c r="H56">
        <v>60</v>
      </c>
      <c r="I56">
        <v>0</v>
      </c>
      <c r="J56">
        <v>20</v>
      </c>
      <c r="M56">
        <v>20</v>
      </c>
      <c r="N56">
        <v>20</v>
      </c>
      <c r="O56">
        <v>0</v>
      </c>
      <c r="P56">
        <v>100</v>
      </c>
      <c r="Q56">
        <v>0</v>
      </c>
      <c r="R56">
        <v>0</v>
      </c>
      <c r="S56">
        <v>0</v>
      </c>
      <c r="T56">
        <v>0</v>
      </c>
      <c r="U56" t="s">
        <v>17</v>
      </c>
      <c r="V56" t="s">
        <v>17</v>
      </c>
      <c r="W56">
        <v>100</v>
      </c>
    </row>
    <row r="57" spans="1:23" x14ac:dyDescent="0.25">
      <c r="A57">
        <v>50</v>
      </c>
      <c r="B57">
        <v>85</v>
      </c>
      <c r="C57" t="s">
        <v>205</v>
      </c>
      <c r="D57" t="s">
        <v>140</v>
      </c>
      <c r="E57" t="s">
        <v>206</v>
      </c>
      <c r="F57" t="s">
        <v>207</v>
      </c>
      <c r="G57" t="str">
        <f>"00161956"</f>
        <v>00161956</v>
      </c>
      <c r="H57">
        <v>39</v>
      </c>
      <c r="I57">
        <v>0</v>
      </c>
      <c r="J57">
        <v>20</v>
      </c>
      <c r="L57">
        <v>10</v>
      </c>
      <c r="M57">
        <v>20</v>
      </c>
      <c r="N57">
        <v>20</v>
      </c>
      <c r="O57">
        <v>10</v>
      </c>
      <c r="P57">
        <v>89</v>
      </c>
      <c r="Q57">
        <v>7</v>
      </c>
      <c r="R57">
        <v>7</v>
      </c>
      <c r="S57">
        <v>3</v>
      </c>
      <c r="T57">
        <v>0</v>
      </c>
      <c r="U57" t="s">
        <v>17</v>
      </c>
      <c r="V57" t="s">
        <v>17</v>
      </c>
      <c r="W57">
        <v>99</v>
      </c>
    </row>
    <row r="58" spans="1:23" x14ac:dyDescent="0.25">
      <c r="A58">
        <v>51</v>
      </c>
      <c r="B58">
        <v>258</v>
      </c>
      <c r="C58" t="s">
        <v>208</v>
      </c>
      <c r="D58" t="s">
        <v>83</v>
      </c>
      <c r="E58" t="s">
        <v>209</v>
      </c>
      <c r="F58" t="s">
        <v>210</v>
      </c>
      <c r="G58" t="str">
        <f>"00517230"</f>
        <v>00517230</v>
      </c>
      <c r="H58">
        <v>60</v>
      </c>
      <c r="I58">
        <v>0</v>
      </c>
      <c r="L58">
        <v>10</v>
      </c>
      <c r="M58">
        <v>20</v>
      </c>
      <c r="N58">
        <v>10</v>
      </c>
      <c r="O58">
        <v>0</v>
      </c>
      <c r="P58">
        <v>90</v>
      </c>
      <c r="Q58">
        <v>9</v>
      </c>
      <c r="R58">
        <v>9</v>
      </c>
      <c r="S58">
        <v>0</v>
      </c>
      <c r="T58">
        <v>0</v>
      </c>
      <c r="V58" t="s">
        <v>17</v>
      </c>
      <c r="W58">
        <v>99</v>
      </c>
    </row>
    <row r="59" spans="1:23" x14ac:dyDescent="0.25">
      <c r="A59">
        <v>52</v>
      </c>
      <c r="B59">
        <v>251</v>
      </c>
      <c r="C59" t="s">
        <v>211</v>
      </c>
      <c r="D59" t="s">
        <v>212</v>
      </c>
      <c r="E59" t="s">
        <v>36</v>
      </c>
      <c r="F59" t="s">
        <v>213</v>
      </c>
      <c r="G59" t="str">
        <f>"201406012086"</f>
        <v>201406012086</v>
      </c>
      <c r="H59">
        <v>60</v>
      </c>
      <c r="I59">
        <v>0</v>
      </c>
      <c r="K59">
        <v>15</v>
      </c>
      <c r="M59">
        <v>20</v>
      </c>
      <c r="N59">
        <v>15</v>
      </c>
      <c r="O59">
        <v>0</v>
      </c>
      <c r="P59">
        <v>95</v>
      </c>
      <c r="Q59">
        <v>0</v>
      </c>
      <c r="R59">
        <v>0</v>
      </c>
      <c r="S59">
        <v>0</v>
      </c>
      <c r="T59">
        <v>0</v>
      </c>
      <c r="U59" t="s">
        <v>17</v>
      </c>
      <c r="V59" t="s">
        <v>17</v>
      </c>
      <c r="W59">
        <v>95</v>
      </c>
    </row>
    <row r="60" spans="1:23" x14ac:dyDescent="0.25">
      <c r="A60">
        <v>53</v>
      </c>
      <c r="B60">
        <v>310</v>
      </c>
      <c r="C60" t="s">
        <v>214</v>
      </c>
      <c r="D60" t="s">
        <v>212</v>
      </c>
      <c r="E60" t="s">
        <v>147</v>
      </c>
      <c r="F60" t="s">
        <v>215</v>
      </c>
      <c r="G60" t="str">
        <f>"00224078"</f>
        <v>00224078</v>
      </c>
      <c r="H60" t="s">
        <v>216</v>
      </c>
      <c r="I60">
        <v>0</v>
      </c>
      <c r="J60">
        <v>20</v>
      </c>
      <c r="M60">
        <v>20</v>
      </c>
      <c r="N60">
        <v>20</v>
      </c>
      <c r="O60">
        <v>10</v>
      </c>
      <c r="P60" t="s">
        <v>217</v>
      </c>
      <c r="Q60">
        <v>0</v>
      </c>
      <c r="R60">
        <v>0</v>
      </c>
      <c r="S60">
        <v>0</v>
      </c>
      <c r="T60">
        <v>0</v>
      </c>
      <c r="U60" t="s">
        <v>17</v>
      </c>
      <c r="V60" t="s">
        <v>17</v>
      </c>
      <c r="W60" t="s">
        <v>217</v>
      </c>
    </row>
    <row r="61" spans="1:23" x14ac:dyDescent="0.25">
      <c r="A61">
        <v>54</v>
      </c>
      <c r="B61">
        <v>250</v>
      </c>
      <c r="C61" t="s">
        <v>218</v>
      </c>
      <c r="D61" t="s">
        <v>219</v>
      </c>
      <c r="E61" t="s">
        <v>220</v>
      </c>
      <c r="F61" t="s">
        <v>221</v>
      </c>
      <c r="G61" t="str">
        <f>"00148556"</f>
        <v>00148556</v>
      </c>
      <c r="H61">
        <v>54</v>
      </c>
      <c r="I61">
        <v>10</v>
      </c>
      <c r="L61">
        <v>10</v>
      </c>
      <c r="M61">
        <v>20</v>
      </c>
      <c r="N61">
        <v>10</v>
      </c>
      <c r="O61">
        <v>0</v>
      </c>
      <c r="P61">
        <v>94</v>
      </c>
      <c r="Q61">
        <v>0</v>
      </c>
      <c r="R61">
        <v>0</v>
      </c>
      <c r="S61">
        <v>0</v>
      </c>
      <c r="T61">
        <v>0</v>
      </c>
      <c r="V61" t="s">
        <v>17</v>
      </c>
      <c r="W61">
        <v>94</v>
      </c>
    </row>
    <row r="62" spans="1:23" x14ac:dyDescent="0.25">
      <c r="A62">
        <v>55</v>
      </c>
      <c r="B62">
        <v>48</v>
      </c>
      <c r="C62" t="s">
        <v>222</v>
      </c>
      <c r="D62" t="s">
        <v>223</v>
      </c>
      <c r="E62" t="s">
        <v>35</v>
      </c>
      <c r="F62" t="s">
        <v>224</v>
      </c>
      <c r="G62" t="str">
        <f>"200906000490"</f>
        <v>200906000490</v>
      </c>
      <c r="H62">
        <v>39</v>
      </c>
      <c r="I62">
        <v>0</v>
      </c>
      <c r="J62">
        <v>40</v>
      </c>
      <c r="M62">
        <v>20</v>
      </c>
      <c r="N62">
        <v>20</v>
      </c>
      <c r="O62">
        <v>10</v>
      </c>
      <c r="P62">
        <v>89</v>
      </c>
      <c r="Q62">
        <v>5</v>
      </c>
      <c r="R62">
        <v>5</v>
      </c>
      <c r="S62">
        <v>0</v>
      </c>
      <c r="T62">
        <v>0</v>
      </c>
      <c r="U62" t="s">
        <v>17</v>
      </c>
      <c r="V62" t="s">
        <v>17</v>
      </c>
      <c r="W62">
        <v>94</v>
      </c>
    </row>
    <row r="63" spans="1:23" x14ac:dyDescent="0.25">
      <c r="A63">
        <v>56</v>
      </c>
      <c r="B63">
        <v>11</v>
      </c>
      <c r="C63" t="s">
        <v>225</v>
      </c>
      <c r="D63" t="s">
        <v>226</v>
      </c>
      <c r="E63" t="s">
        <v>36</v>
      </c>
      <c r="F63" t="s">
        <v>227</v>
      </c>
      <c r="G63" t="str">
        <f>"201402009532"</f>
        <v>201402009532</v>
      </c>
      <c r="H63">
        <v>33</v>
      </c>
      <c r="I63">
        <v>0</v>
      </c>
      <c r="J63">
        <v>40</v>
      </c>
      <c r="M63">
        <v>20</v>
      </c>
      <c r="N63">
        <v>20</v>
      </c>
      <c r="O63">
        <v>10</v>
      </c>
      <c r="P63">
        <v>83</v>
      </c>
      <c r="Q63">
        <v>10</v>
      </c>
      <c r="R63">
        <v>10</v>
      </c>
      <c r="S63">
        <v>0</v>
      </c>
      <c r="T63">
        <v>0</v>
      </c>
      <c r="U63" t="s">
        <v>17</v>
      </c>
      <c r="V63" t="s">
        <v>17</v>
      </c>
      <c r="W63">
        <v>93</v>
      </c>
    </row>
    <row r="64" spans="1:23" x14ac:dyDescent="0.25">
      <c r="A64">
        <v>57</v>
      </c>
      <c r="B64">
        <v>226</v>
      </c>
      <c r="C64" t="s">
        <v>228</v>
      </c>
      <c r="D64" t="s">
        <v>120</v>
      </c>
      <c r="E64" t="s">
        <v>35</v>
      </c>
      <c r="F64" t="s">
        <v>229</v>
      </c>
      <c r="G64" t="str">
        <f>"00510070"</f>
        <v>00510070</v>
      </c>
      <c r="H64">
        <v>51</v>
      </c>
      <c r="I64">
        <v>0</v>
      </c>
      <c r="K64">
        <v>15</v>
      </c>
      <c r="M64">
        <v>20</v>
      </c>
      <c r="N64">
        <v>15</v>
      </c>
      <c r="O64">
        <v>0</v>
      </c>
      <c r="P64">
        <v>86</v>
      </c>
      <c r="Q64">
        <v>0</v>
      </c>
      <c r="R64">
        <v>0</v>
      </c>
      <c r="S64">
        <v>6</v>
      </c>
      <c r="T64">
        <v>0</v>
      </c>
      <c r="V64" t="s">
        <v>17</v>
      </c>
      <c r="W64">
        <v>92</v>
      </c>
    </row>
    <row r="65" spans="1:23" x14ac:dyDescent="0.25">
      <c r="A65">
        <v>58</v>
      </c>
      <c r="B65">
        <v>547</v>
      </c>
      <c r="C65" t="s">
        <v>230</v>
      </c>
      <c r="D65" t="s">
        <v>231</v>
      </c>
      <c r="E65" t="s">
        <v>24</v>
      </c>
      <c r="F65" t="s">
        <v>232</v>
      </c>
      <c r="G65" t="str">
        <f>"00504236"</f>
        <v>00504236</v>
      </c>
      <c r="H65">
        <v>51</v>
      </c>
      <c r="I65">
        <v>0</v>
      </c>
      <c r="J65">
        <v>20</v>
      </c>
      <c r="M65">
        <v>20</v>
      </c>
      <c r="N65">
        <v>20</v>
      </c>
      <c r="O65">
        <v>0</v>
      </c>
      <c r="P65">
        <v>91</v>
      </c>
      <c r="Q65">
        <v>0</v>
      </c>
      <c r="R65">
        <v>0</v>
      </c>
      <c r="S65">
        <v>0</v>
      </c>
      <c r="T65">
        <v>0</v>
      </c>
      <c r="U65" t="s">
        <v>17</v>
      </c>
      <c r="V65" t="s">
        <v>17</v>
      </c>
      <c r="W65">
        <v>91</v>
      </c>
    </row>
    <row r="66" spans="1:23" x14ac:dyDescent="0.25">
      <c r="A66">
        <v>59</v>
      </c>
      <c r="B66">
        <v>15</v>
      </c>
      <c r="C66" t="s">
        <v>119</v>
      </c>
      <c r="D66" t="s">
        <v>64</v>
      </c>
      <c r="E66" t="s">
        <v>121</v>
      </c>
      <c r="F66" t="s">
        <v>233</v>
      </c>
      <c r="G66" t="str">
        <f>"00526502"</f>
        <v>00526502</v>
      </c>
      <c r="H66">
        <v>51</v>
      </c>
      <c r="I66">
        <v>10</v>
      </c>
      <c r="J66">
        <v>20</v>
      </c>
      <c r="M66">
        <v>0</v>
      </c>
      <c r="N66">
        <v>20</v>
      </c>
      <c r="O66">
        <v>10</v>
      </c>
      <c r="P66">
        <v>91</v>
      </c>
      <c r="Q66">
        <v>0</v>
      </c>
      <c r="R66">
        <v>0</v>
      </c>
      <c r="S66">
        <v>0</v>
      </c>
      <c r="T66">
        <v>0</v>
      </c>
      <c r="U66" t="s">
        <v>17</v>
      </c>
      <c r="V66" t="s">
        <v>17</v>
      </c>
      <c r="W66">
        <v>91</v>
      </c>
    </row>
    <row r="67" spans="1:23" x14ac:dyDescent="0.25">
      <c r="A67">
        <v>60</v>
      </c>
      <c r="B67">
        <v>471</v>
      </c>
      <c r="C67" t="s">
        <v>234</v>
      </c>
      <c r="D67" t="s">
        <v>158</v>
      </c>
      <c r="E67" t="s">
        <v>35</v>
      </c>
      <c r="F67" t="s">
        <v>235</v>
      </c>
      <c r="G67" t="str">
        <f>"00159941"</f>
        <v>00159941</v>
      </c>
      <c r="H67">
        <v>51</v>
      </c>
      <c r="I67">
        <v>0</v>
      </c>
      <c r="L67">
        <v>10</v>
      </c>
      <c r="M67">
        <v>20</v>
      </c>
      <c r="N67">
        <v>10</v>
      </c>
      <c r="O67">
        <v>10</v>
      </c>
      <c r="P67">
        <v>91</v>
      </c>
      <c r="Q67">
        <v>0</v>
      </c>
      <c r="R67">
        <v>0</v>
      </c>
      <c r="S67">
        <v>0</v>
      </c>
      <c r="T67">
        <v>0</v>
      </c>
      <c r="U67" t="s">
        <v>17</v>
      </c>
      <c r="V67" t="s">
        <v>17</v>
      </c>
      <c r="W67">
        <v>91</v>
      </c>
    </row>
    <row r="68" spans="1:23" x14ac:dyDescent="0.25">
      <c r="A68">
        <v>61</v>
      </c>
      <c r="B68">
        <v>157</v>
      </c>
      <c r="C68" t="s">
        <v>236</v>
      </c>
      <c r="D68" t="s">
        <v>237</v>
      </c>
      <c r="E68" t="s">
        <v>132</v>
      </c>
      <c r="F68" t="s">
        <v>238</v>
      </c>
      <c r="G68" t="str">
        <f>"00173870"</f>
        <v>00173870</v>
      </c>
      <c r="H68">
        <v>51</v>
      </c>
      <c r="I68">
        <v>0</v>
      </c>
      <c r="J68">
        <v>20</v>
      </c>
      <c r="M68">
        <v>20</v>
      </c>
      <c r="N68">
        <v>20</v>
      </c>
      <c r="O68">
        <v>0</v>
      </c>
      <c r="P68">
        <v>91</v>
      </c>
      <c r="Q68">
        <v>0</v>
      </c>
      <c r="R68">
        <v>0</v>
      </c>
      <c r="S68">
        <v>0</v>
      </c>
      <c r="T68">
        <v>0</v>
      </c>
      <c r="U68" t="s">
        <v>17</v>
      </c>
      <c r="V68" t="s">
        <v>17</v>
      </c>
      <c r="W68">
        <v>91</v>
      </c>
    </row>
    <row r="69" spans="1:23" x14ac:dyDescent="0.25">
      <c r="A69">
        <v>62</v>
      </c>
      <c r="B69">
        <v>357</v>
      </c>
      <c r="C69" t="s">
        <v>239</v>
      </c>
      <c r="D69" t="s">
        <v>42</v>
      </c>
      <c r="E69" t="s">
        <v>35</v>
      </c>
      <c r="F69" t="s">
        <v>240</v>
      </c>
      <c r="G69" t="str">
        <f>"00511018"</f>
        <v>00511018</v>
      </c>
      <c r="H69">
        <v>57</v>
      </c>
      <c r="I69">
        <v>0</v>
      </c>
      <c r="L69">
        <v>10</v>
      </c>
      <c r="M69">
        <v>20</v>
      </c>
      <c r="N69">
        <v>10</v>
      </c>
      <c r="O69">
        <v>0</v>
      </c>
      <c r="P69">
        <v>87</v>
      </c>
      <c r="Q69">
        <v>0</v>
      </c>
      <c r="R69">
        <v>0</v>
      </c>
      <c r="S69">
        <v>3</v>
      </c>
      <c r="T69">
        <v>0</v>
      </c>
      <c r="U69" t="s">
        <v>17</v>
      </c>
      <c r="V69" t="s">
        <v>17</v>
      </c>
      <c r="W69">
        <v>90</v>
      </c>
    </row>
    <row r="70" spans="1:23" x14ac:dyDescent="0.25">
      <c r="A70">
        <v>63</v>
      </c>
      <c r="B70">
        <v>554</v>
      </c>
      <c r="C70" t="s">
        <v>241</v>
      </c>
      <c r="D70" t="s">
        <v>140</v>
      </c>
      <c r="E70" t="s">
        <v>86</v>
      </c>
      <c r="F70" t="s">
        <v>242</v>
      </c>
      <c r="G70" t="str">
        <f>"00516927"</f>
        <v>00516927</v>
      </c>
      <c r="H70">
        <v>60</v>
      </c>
      <c r="I70">
        <v>0</v>
      </c>
      <c r="L70">
        <v>10</v>
      </c>
      <c r="M70">
        <v>20</v>
      </c>
      <c r="N70">
        <v>10</v>
      </c>
      <c r="O70">
        <v>0</v>
      </c>
      <c r="P70">
        <v>90</v>
      </c>
      <c r="Q70">
        <v>0</v>
      </c>
      <c r="R70">
        <v>0</v>
      </c>
      <c r="S70">
        <v>0</v>
      </c>
      <c r="T70">
        <v>0</v>
      </c>
      <c r="U70" t="s">
        <v>17</v>
      </c>
      <c r="V70" t="s">
        <v>17</v>
      </c>
      <c r="W70">
        <v>90</v>
      </c>
    </row>
    <row r="71" spans="1:23" x14ac:dyDescent="0.25">
      <c r="A71">
        <v>64</v>
      </c>
      <c r="B71">
        <v>585</v>
      </c>
      <c r="C71" t="s">
        <v>243</v>
      </c>
      <c r="D71" t="s">
        <v>244</v>
      </c>
      <c r="E71" t="s">
        <v>153</v>
      </c>
      <c r="F71" t="s">
        <v>245</v>
      </c>
      <c r="G71" t="str">
        <f>"200712004360"</f>
        <v>200712004360</v>
      </c>
      <c r="H71" t="s">
        <v>246</v>
      </c>
      <c r="I71">
        <v>0</v>
      </c>
      <c r="K71">
        <v>15</v>
      </c>
      <c r="M71">
        <v>20</v>
      </c>
      <c r="N71">
        <v>15</v>
      </c>
      <c r="O71">
        <v>10</v>
      </c>
      <c r="P71" t="s">
        <v>247</v>
      </c>
      <c r="Q71">
        <v>0</v>
      </c>
      <c r="R71">
        <v>0</v>
      </c>
      <c r="S71">
        <v>0</v>
      </c>
      <c r="T71">
        <v>0</v>
      </c>
      <c r="V71" t="s">
        <v>17</v>
      </c>
      <c r="W71" t="s">
        <v>247</v>
      </c>
    </row>
    <row r="72" spans="1:23" x14ac:dyDescent="0.25">
      <c r="A72">
        <v>65</v>
      </c>
      <c r="B72">
        <v>87</v>
      </c>
      <c r="C72" t="s">
        <v>248</v>
      </c>
      <c r="D72" t="s">
        <v>249</v>
      </c>
      <c r="E72" t="s">
        <v>35</v>
      </c>
      <c r="F72" t="s">
        <v>250</v>
      </c>
      <c r="G72" t="str">
        <f>"00513787"</f>
        <v>00513787</v>
      </c>
      <c r="H72" t="s">
        <v>251</v>
      </c>
      <c r="I72">
        <v>10</v>
      </c>
      <c r="L72">
        <v>10</v>
      </c>
      <c r="M72">
        <v>20</v>
      </c>
      <c r="N72">
        <v>10</v>
      </c>
      <c r="O72">
        <v>0</v>
      </c>
      <c r="P72" t="s">
        <v>252</v>
      </c>
      <c r="Q72">
        <v>2</v>
      </c>
      <c r="R72">
        <v>2</v>
      </c>
      <c r="S72">
        <v>0</v>
      </c>
      <c r="T72">
        <v>0</v>
      </c>
      <c r="U72" t="s">
        <v>17</v>
      </c>
      <c r="V72" t="s">
        <v>17</v>
      </c>
      <c r="W72" t="s">
        <v>253</v>
      </c>
    </row>
    <row r="73" spans="1:23" x14ac:dyDescent="0.25">
      <c r="A73">
        <v>66</v>
      </c>
      <c r="B73">
        <v>419</v>
      </c>
      <c r="C73" t="s">
        <v>254</v>
      </c>
      <c r="D73" t="s">
        <v>32</v>
      </c>
      <c r="E73" t="s">
        <v>36</v>
      </c>
      <c r="F73" t="s">
        <v>255</v>
      </c>
      <c r="G73" t="str">
        <f>"00516031"</f>
        <v>00516031</v>
      </c>
      <c r="H73">
        <v>57</v>
      </c>
      <c r="I73">
        <v>0</v>
      </c>
      <c r="L73">
        <v>10</v>
      </c>
      <c r="M73">
        <v>20</v>
      </c>
      <c r="N73">
        <v>10</v>
      </c>
      <c r="O73">
        <v>0</v>
      </c>
      <c r="P73">
        <v>87</v>
      </c>
      <c r="Q73">
        <v>1</v>
      </c>
      <c r="R73">
        <v>1</v>
      </c>
      <c r="S73">
        <v>0</v>
      </c>
      <c r="T73">
        <v>0</v>
      </c>
      <c r="V73" t="s">
        <v>17</v>
      </c>
      <c r="W73">
        <v>88</v>
      </c>
    </row>
    <row r="74" spans="1:23" x14ac:dyDescent="0.25">
      <c r="A74">
        <v>67</v>
      </c>
      <c r="B74">
        <v>564</v>
      </c>
      <c r="C74" t="s">
        <v>256</v>
      </c>
      <c r="D74" t="s">
        <v>95</v>
      </c>
      <c r="E74" t="s">
        <v>27</v>
      </c>
      <c r="F74" t="s">
        <v>257</v>
      </c>
      <c r="G74" t="str">
        <f>"00523686"</f>
        <v>00523686</v>
      </c>
      <c r="H74" t="s">
        <v>258</v>
      </c>
      <c r="I74">
        <v>0</v>
      </c>
      <c r="L74">
        <v>10</v>
      </c>
      <c r="M74">
        <v>20</v>
      </c>
      <c r="N74">
        <v>10</v>
      </c>
      <c r="O74">
        <v>0</v>
      </c>
      <c r="P74" t="s">
        <v>259</v>
      </c>
      <c r="Q74">
        <v>3</v>
      </c>
      <c r="R74">
        <v>3</v>
      </c>
      <c r="S74">
        <v>0</v>
      </c>
      <c r="T74">
        <v>0</v>
      </c>
      <c r="U74" t="s">
        <v>17</v>
      </c>
      <c r="V74" t="s">
        <v>17</v>
      </c>
      <c r="W74" t="s">
        <v>260</v>
      </c>
    </row>
    <row r="75" spans="1:23" x14ac:dyDescent="0.25">
      <c r="A75">
        <v>68</v>
      </c>
      <c r="B75">
        <v>461</v>
      </c>
      <c r="C75" t="s">
        <v>261</v>
      </c>
      <c r="D75" t="s">
        <v>262</v>
      </c>
      <c r="E75" t="s">
        <v>43</v>
      </c>
      <c r="F75" t="s">
        <v>263</v>
      </c>
      <c r="G75" t="str">
        <f>"00506584"</f>
        <v>00506584</v>
      </c>
      <c r="H75">
        <v>57</v>
      </c>
      <c r="I75">
        <v>0</v>
      </c>
      <c r="L75">
        <v>10</v>
      </c>
      <c r="M75">
        <v>20</v>
      </c>
      <c r="N75">
        <v>10</v>
      </c>
      <c r="O75">
        <v>0</v>
      </c>
      <c r="P75">
        <v>87</v>
      </c>
      <c r="Q75">
        <v>0</v>
      </c>
      <c r="R75">
        <v>0</v>
      </c>
      <c r="S75">
        <v>0</v>
      </c>
      <c r="T75">
        <v>0</v>
      </c>
      <c r="V75" t="s">
        <v>17</v>
      </c>
      <c r="W75">
        <v>87</v>
      </c>
    </row>
    <row r="76" spans="1:23" x14ac:dyDescent="0.25">
      <c r="A76">
        <v>69</v>
      </c>
      <c r="B76">
        <v>458</v>
      </c>
      <c r="C76" t="s">
        <v>264</v>
      </c>
      <c r="D76" t="s">
        <v>265</v>
      </c>
      <c r="E76" t="s">
        <v>35</v>
      </c>
      <c r="F76" t="s">
        <v>266</v>
      </c>
      <c r="G76" t="str">
        <f>"00119333"</f>
        <v>00119333</v>
      </c>
      <c r="H76">
        <v>39</v>
      </c>
      <c r="I76">
        <v>0</v>
      </c>
      <c r="J76">
        <v>20</v>
      </c>
      <c r="L76">
        <v>10</v>
      </c>
      <c r="M76">
        <v>20</v>
      </c>
      <c r="N76">
        <v>20</v>
      </c>
      <c r="O76">
        <v>0</v>
      </c>
      <c r="P76">
        <v>79</v>
      </c>
      <c r="Q76">
        <v>7</v>
      </c>
      <c r="R76">
        <v>7</v>
      </c>
      <c r="S76">
        <v>0</v>
      </c>
      <c r="T76">
        <v>0</v>
      </c>
      <c r="V76" t="s">
        <v>17</v>
      </c>
      <c r="W76">
        <v>86</v>
      </c>
    </row>
    <row r="77" spans="1:23" x14ac:dyDescent="0.25">
      <c r="A77">
        <v>70</v>
      </c>
      <c r="B77">
        <v>538</v>
      </c>
      <c r="C77" t="s">
        <v>267</v>
      </c>
      <c r="D77" t="s">
        <v>140</v>
      </c>
      <c r="E77" t="s">
        <v>268</v>
      </c>
      <c r="F77" t="s">
        <v>269</v>
      </c>
      <c r="G77" t="str">
        <f>"00513824"</f>
        <v>00513824</v>
      </c>
      <c r="H77">
        <v>45</v>
      </c>
      <c r="I77">
        <v>0</v>
      </c>
      <c r="J77">
        <v>20</v>
      </c>
      <c r="M77">
        <v>20</v>
      </c>
      <c r="N77">
        <v>20</v>
      </c>
      <c r="O77">
        <v>0</v>
      </c>
      <c r="P77">
        <v>85</v>
      </c>
      <c r="Q77">
        <v>0</v>
      </c>
      <c r="R77">
        <v>0</v>
      </c>
      <c r="S77">
        <v>0</v>
      </c>
      <c r="T77">
        <v>0</v>
      </c>
      <c r="V77" t="s">
        <v>17</v>
      </c>
      <c r="W77">
        <v>85</v>
      </c>
    </row>
    <row r="78" spans="1:23" x14ac:dyDescent="0.25">
      <c r="A78">
        <v>71</v>
      </c>
      <c r="B78">
        <v>483</v>
      </c>
      <c r="C78" t="s">
        <v>270</v>
      </c>
      <c r="D78" t="s">
        <v>223</v>
      </c>
      <c r="E78" t="s">
        <v>271</v>
      </c>
      <c r="F78" t="s">
        <v>272</v>
      </c>
      <c r="G78" t="str">
        <f>"00515645"</f>
        <v>00515645</v>
      </c>
      <c r="H78" t="s">
        <v>246</v>
      </c>
      <c r="I78">
        <v>0</v>
      </c>
      <c r="J78">
        <v>20</v>
      </c>
      <c r="M78">
        <v>20</v>
      </c>
      <c r="N78">
        <v>20</v>
      </c>
      <c r="O78">
        <v>0</v>
      </c>
      <c r="P78" t="s">
        <v>273</v>
      </c>
      <c r="Q78">
        <v>0</v>
      </c>
      <c r="R78">
        <v>0</v>
      </c>
      <c r="S78">
        <v>0</v>
      </c>
      <c r="T78">
        <v>0</v>
      </c>
      <c r="V78" t="s">
        <v>17</v>
      </c>
      <c r="W78" t="s">
        <v>273</v>
      </c>
    </row>
    <row r="79" spans="1:23" x14ac:dyDescent="0.25">
      <c r="A79">
        <v>72</v>
      </c>
      <c r="B79">
        <v>244</v>
      </c>
      <c r="C79" t="s">
        <v>274</v>
      </c>
      <c r="D79" t="s">
        <v>275</v>
      </c>
      <c r="E79" t="s">
        <v>23</v>
      </c>
      <c r="F79" t="s">
        <v>276</v>
      </c>
      <c r="G79" t="str">
        <f>"00523802"</f>
        <v>00523802</v>
      </c>
      <c r="H79">
        <v>60</v>
      </c>
      <c r="I79">
        <v>0</v>
      </c>
      <c r="M79">
        <v>20</v>
      </c>
      <c r="N79">
        <v>0</v>
      </c>
      <c r="O79">
        <v>0</v>
      </c>
      <c r="P79">
        <v>80</v>
      </c>
      <c r="Q79">
        <v>0</v>
      </c>
      <c r="R79">
        <v>0</v>
      </c>
      <c r="S79">
        <v>0</v>
      </c>
      <c r="T79">
        <v>0</v>
      </c>
      <c r="V79" t="s">
        <v>17</v>
      </c>
      <c r="W79">
        <v>80</v>
      </c>
    </row>
    <row r="80" spans="1:23" x14ac:dyDescent="0.25">
      <c r="A80">
        <v>73</v>
      </c>
      <c r="B80">
        <v>355</v>
      </c>
      <c r="C80" t="s">
        <v>166</v>
      </c>
      <c r="D80" t="s">
        <v>277</v>
      </c>
      <c r="E80" t="s">
        <v>27</v>
      </c>
      <c r="F80" t="s">
        <v>278</v>
      </c>
      <c r="G80" t="str">
        <f>"00509317"</f>
        <v>00509317</v>
      </c>
      <c r="H80">
        <v>39</v>
      </c>
      <c r="I80">
        <v>0</v>
      </c>
      <c r="L80">
        <v>10</v>
      </c>
      <c r="M80">
        <v>20</v>
      </c>
      <c r="N80">
        <v>10</v>
      </c>
      <c r="O80">
        <v>10</v>
      </c>
      <c r="P80">
        <v>79</v>
      </c>
      <c r="Q80">
        <v>0</v>
      </c>
      <c r="R80">
        <v>0</v>
      </c>
      <c r="S80">
        <v>0</v>
      </c>
      <c r="T80">
        <v>0</v>
      </c>
      <c r="U80" t="s">
        <v>17</v>
      </c>
      <c r="V80" t="s">
        <v>17</v>
      </c>
      <c r="W80">
        <v>79</v>
      </c>
    </row>
    <row r="81" spans="1:23" x14ac:dyDescent="0.25">
      <c r="A81">
        <v>74</v>
      </c>
      <c r="B81">
        <v>129</v>
      </c>
      <c r="C81" t="s">
        <v>279</v>
      </c>
      <c r="D81" t="s">
        <v>280</v>
      </c>
      <c r="E81" t="s">
        <v>107</v>
      </c>
      <c r="F81" t="s">
        <v>281</v>
      </c>
      <c r="G81" t="str">
        <f>"00516830"</f>
        <v>00516830</v>
      </c>
      <c r="H81">
        <v>39</v>
      </c>
      <c r="I81">
        <v>0</v>
      </c>
      <c r="J81">
        <v>20</v>
      </c>
      <c r="M81">
        <v>20</v>
      </c>
      <c r="N81">
        <v>20</v>
      </c>
      <c r="O81">
        <v>0</v>
      </c>
      <c r="P81">
        <v>79</v>
      </c>
      <c r="Q81">
        <v>0</v>
      </c>
      <c r="R81">
        <v>0</v>
      </c>
      <c r="S81">
        <v>0</v>
      </c>
      <c r="T81">
        <v>0</v>
      </c>
      <c r="U81" t="s">
        <v>17</v>
      </c>
      <c r="V81" t="s">
        <v>17</v>
      </c>
      <c r="W81">
        <v>79</v>
      </c>
    </row>
    <row r="82" spans="1:23" x14ac:dyDescent="0.25">
      <c r="A82">
        <v>75</v>
      </c>
      <c r="B82">
        <v>562</v>
      </c>
      <c r="C82" t="s">
        <v>282</v>
      </c>
      <c r="D82" t="s">
        <v>140</v>
      </c>
      <c r="E82" t="s">
        <v>23</v>
      </c>
      <c r="F82" t="s">
        <v>283</v>
      </c>
      <c r="G82" t="str">
        <f>"00523480"</f>
        <v>00523480</v>
      </c>
      <c r="H82">
        <v>39</v>
      </c>
      <c r="I82">
        <v>0</v>
      </c>
      <c r="J82">
        <v>20</v>
      </c>
      <c r="M82">
        <v>20</v>
      </c>
      <c r="N82">
        <v>20</v>
      </c>
      <c r="O82">
        <v>0</v>
      </c>
      <c r="P82">
        <v>79</v>
      </c>
      <c r="Q82">
        <v>0</v>
      </c>
      <c r="R82">
        <v>0</v>
      </c>
      <c r="S82">
        <v>0</v>
      </c>
      <c r="T82">
        <v>0</v>
      </c>
      <c r="U82" t="s">
        <v>17</v>
      </c>
      <c r="V82" t="s">
        <v>17</v>
      </c>
      <c r="W82">
        <v>79</v>
      </c>
    </row>
    <row r="83" spans="1:23" x14ac:dyDescent="0.25">
      <c r="A83">
        <v>76</v>
      </c>
      <c r="B83">
        <v>109</v>
      </c>
      <c r="C83" t="s">
        <v>284</v>
      </c>
      <c r="D83" t="s">
        <v>285</v>
      </c>
      <c r="E83" t="s">
        <v>36</v>
      </c>
      <c r="F83" t="s">
        <v>286</v>
      </c>
      <c r="G83" t="str">
        <f>"00102263"</f>
        <v>00102263</v>
      </c>
      <c r="H83">
        <v>30</v>
      </c>
      <c r="I83">
        <v>0</v>
      </c>
      <c r="J83">
        <v>40</v>
      </c>
      <c r="M83">
        <v>20</v>
      </c>
      <c r="N83">
        <v>20</v>
      </c>
      <c r="O83">
        <v>0</v>
      </c>
      <c r="P83">
        <v>70</v>
      </c>
      <c r="Q83">
        <v>0</v>
      </c>
      <c r="R83">
        <v>0</v>
      </c>
      <c r="S83">
        <v>6</v>
      </c>
      <c r="T83">
        <v>0</v>
      </c>
      <c r="U83" t="s">
        <v>17</v>
      </c>
      <c r="V83" t="s">
        <v>17</v>
      </c>
      <c r="W83">
        <v>76</v>
      </c>
    </row>
    <row r="84" spans="1:23" x14ac:dyDescent="0.25">
      <c r="A84">
        <v>77</v>
      </c>
      <c r="B84">
        <v>446</v>
      </c>
      <c r="C84" t="s">
        <v>287</v>
      </c>
      <c r="D84" t="s">
        <v>288</v>
      </c>
      <c r="E84" t="s">
        <v>206</v>
      </c>
      <c r="F84" t="s">
        <v>289</v>
      </c>
      <c r="G84" t="str">
        <f>"00520000"</f>
        <v>00520000</v>
      </c>
      <c r="H84">
        <v>39</v>
      </c>
      <c r="I84">
        <v>0</v>
      </c>
      <c r="L84">
        <v>10</v>
      </c>
      <c r="M84">
        <v>0</v>
      </c>
      <c r="N84">
        <v>10</v>
      </c>
      <c r="O84">
        <v>0</v>
      </c>
      <c r="P84">
        <v>49</v>
      </c>
      <c r="Q84">
        <v>0</v>
      </c>
      <c r="R84">
        <v>0</v>
      </c>
      <c r="S84">
        <v>0</v>
      </c>
      <c r="T84">
        <v>0</v>
      </c>
      <c r="V84" t="s">
        <v>17</v>
      </c>
      <c r="W84">
        <v>49</v>
      </c>
    </row>
    <row r="86" spans="1:23" x14ac:dyDescent="0.25">
      <c r="A86" t="s">
        <v>290</v>
      </c>
    </row>
    <row r="87" spans="1:23" x14ac:dyDescent="0.25">
      <c r="A87" t="s">
        <v>291</v>
      </c>
    </row>
    <row r="88" spans="1:23" x14ac:dyDescent="0.25">
      <c r="A88" t="s">
        <v>292</v>
      </c>
    </row>
    <row r="89" spans="1:23" x14ac:dyDescent="0.25">
      <c r="A89" t="s">
        <v>293</v>
      </c>
    </row>
    <row r="90" spans="1:23" x14ac:dyDescent="0.25">
      <c r="A90" t="s">
        <v>294</v>
      </c>
    </row>
    <row r="91" spans="1:23" x14ac:dyDescent="0.25">
      <c r="A91" t="s">
        <v>295</v>
      </c>
    </row>
    <row r="92" spans="1:23" x14ac:dyDescent="0.25">
      <c r="A92" t="s">
        <v>296</v>
      </c>
    </row>
    <row r="93" spans="1:23" x14ac:dyDescent="0.25">
      <c r="A93" t="s">
        <v>297</v>
      </c>
    </row>
    <row r="94" spans="1:23" x14ac:dyDescent="0.25">
      <c r="A94" t="s">
        <v>298</v>
      </c>
    </row>
    <row r="95" spans="1:23" x14ac:dyDescent="0.25">
      <c r="A95" t="s">
        <v>299</v>
      </c>
    </row>
    <row r="96" spans="1:23" x14ac:dyDescent="0.25">
      <c r="A96" t="s">
        <v>300</v>
      </c>
    </row>
    <row r="97" spans="1:1" x14ac:dyDescent="0.25">
      <c r="A97" t="s">
        <v>301</v>
      </c>
    </row>
    <row r="98" spans="1:1" x14ac:dyDescent="0.25">
      <c r="A98" t="s">
        <v>302</v>
      </c>
    </row>
    <row r="99" spans="1:1" x14ac:dyDescent="0.25">
      <c r="A99" t="s">
        <v>303</v>
      </c>
    </row>
    <row r="100" spans="1:1" x14ac:dyDescent="0.25">
      <c r="A100" t="s"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2020-06-09T11:11:34Z</dcterms:created>
  <dcterms:modified xsi:type="dcterms:W3CDTF">2020-06-09T11:11:36Z</dcterms:modified>
</cp:coreProperties>
</file>